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ADMIN\Desktop\Лагерь 2025 лето\"/>
    </mc:Choice>
  </mc:AlternateContent>
  <xr:revisionPtr revIDLastSave="0" documentId="13_ncr:1_{75276263-0BBC-4BE6-86D0-2CA6FD75595B}" xr6:coauthVersionLast="45" xr6:coauthVersionMax="45" xr10:uidLastSave="{00000000-0000-0000-0000-000000000000}"/>
  <bookViews>
    <workbookView xWindow="-120" yWindow="-120" windowWidth="19440" windowHeight="11160" tabRatio="500" xr2:uid="{00000000-000D-0000-FFFF-FFFF00000000}"/>
  </bookViews>
  <sheets>
    <sheet name="Меню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4" i="1" l="1"/>
  <c r="I165" i="1" l="1"/>
  <c r="E180" i="1" l="1"/>
  <c r="D179" i="1"/>
  <c r="H178" i="1"/>
  <c r="G178" i="1"/>
  <c r="F178" i="1"/>
  <c r="I175" i="1"/>
  <c r="I174" i="1"/>
  <c r="I173" i="1"/>
  <c r="I172" i="1"/>
  <c r="H169" i="1"/>
  <c r="G169" i="1"/>
  <c r="F169" i="1"/>
  <c r="I168" i="1"/>
  <c r="I167" i="1"/>
  <c r="I166" i="1"/>
  <c r="I164" i="1"/>
  <c r="D162" i="1"/>
  <c r="H161" i="1"/>
  <c r="G161" i="1"/>
  <c r="F161" i="1"/>
  <c r="I159" i="1"/>
  <c r="I158" i="1"/>
  <c r="I156" i="1"/>
  <c r="I155" i="1"/>
  <c r="H153" i="1"/>
  <c r="H162" i="1" s="1"/>
  <c r="G153" i="1"/>
  <c r="F153" i="1"/>
  <c r="F162" i="1" s="1"/>
  <c r="I152" i="1"/>
  <c r="I151" i="1"/>
  <c r="I150" i="1"/>
  <c r="I148" i="1"/>
  <c r="D146" i="1"/>
  <c r="H145" i="1"/>
  <c r="G145" i="1"/>
  <c r="F145" i="1"/>
  <c r="I144" i="1"/>
  <c r="I142" i="1"/>
  <c r="I141" i="1"/>
  <c r="I140" i="1"/>
  <c r="I139" i="1"/>
  <c r="H136" i="1"/>
  <c r="G136" i="1"/>
  <c r="F136" i="1"/>
  <c r="I135" i="1"/>
  <c r="I134" i="1"/>
  <c r="I131" i="1"/>
  <c r="D129" i="1"/>
  <c r="H128" i="1"/>
  <c r="G128" i="1"/>
  <c r="F128" i="1"/>
  <c r="I127" i="1"/>
  <c r="I125" i="1"/>
  <c r="I124" i="1"/>
  <c r="I128" i="1" s="1"/>
  <c r="H119" i="1"/>
  <c r="G119" i="1"/>
  <c r="G129" i="1" s="1"/>
  <c r="F119" i="1"/>
  <c r="F129" i="1" s="1"/>
  <c r="I118" i="1"/>
  <c r="I117" i="1"/>
  <c r="H111" i="1"/>
  <c r="G111" i="1"/>
  <c r="F111" i="1"/>
  <c r="D111" i="1"/>
  <c r="D112" i="1" s="1"/>
  <c r="I110" i="1"/>
  <c r="I108" i="1"/>
  <c r="I107" i="1"/>
  <c r="I105" i="1"/>
  <c r="I104" i="1"/>
  <c r="H102" i="1"/>
  <c r="G102" i="1"/>
  <c r="G112" i="1" s="1"/>
  <c r="F102" i="1"/>
  <c r="F112" i="1" s="1"/>
  <c r="I101" i="1"/>
  <c r="I100" i="1"/>
  <c r="I99" i="1"/>
  <c r="D95" i="1"/>
  <c r="H94" i="1"/>
  <c r="G94" i="1"/>
  <c r="F94" i="1"/>
  <c r="I91" i="1"/>
  <c r="I90" i="1"/>
  <c r="I88" i="1"/>
  <c r="I87" i="1"/>
  <c r="H68" i="1"/>
  <c r="G68" i="1"/>
  <c r="F68" i="1"/>
  <c r="I67" i="1"/>
  <c r="I65" i="1"/>
  <c r="I64" i="1"/>
  <c r="I62" i="1"/>
  <c r="H77" i="1"/>
  <c r="G77" i="1"/>
  <c r="F77" i="1"/>
  <c r="D77" i="1"/>
  <c r="I76" i="1"/>
  <c r="I74" i="1"/>
  <c r="I73" i="1"/>
  <c r="I71" i="1"/>
  <c r="I83" i="1"/>
  <c r="I82" i="1"/>
  <c r="D60" i="1"/>
  <c r="H59" i="1"/>
  <c r="G59" i="1"/>
  <c r="F59" i="1"/>
  <c r="I58" i="1"/>
  <c r="I56" i="1"/>
  <c r="I54" i="1"/>
  <c r="I53" i="1"/>
  <c r="I59" i="1" s="1"/>
  <c r="H50" i="1"/>
  <c r="H60" i="1" s="1"/>
  <c r="G50" i="1"/>
  <c r="F50" i="1"/>
  <c r="F60" i="1" s="1"/>
  <c r="I49" i="1"/>
  <c r="I48" i="1"/>
  <c r="I47" i="1"/>
  <c r="I45" i="1"/>
  <c r="D43" i="1"/>
  <c r="H42" i="1"/>
  <c r="G42" i="1"/>
  <c r="F42" i="1"/>
  <c r="I38" i="1"/>
  <c r="I37" i="1"/>
  <c r="I42" i="1" s="1"/>
  <c r="I35" i="1"/>
  <c r="H32" i="1"/>
  <c r="G32" i="1"/>
  <c r="F32" i="1"/>
  <c r="I31" i="1"/>
  <c r="I30" i="1"/>
  <c r="I29" i="1"/>
  <c r="I28" i="1"/>
  <c r="I32" i="1" s="1"/>
  <c r="D25" i="1"/>
  <c r="H24" i="1"/>
  <c r="G24" i="1"/>
  <c r="F24" i="1"/>
  <c r="I23" i="1"/>
  <c r="I21" i="1"/>
  <c r="I20" i="1"/>
  <c r="I18" i="1"/>
  <c r="I17" i="1"/>
  <c r="H15" i="1"/>
  <c r="H25" i="1" s="1"/>
  <c r="G15" i="1"/>
  <c r="F15" i="1"/>
  <c r="F25" i="1" s="1"/>
  <c r="I14" i="1"/>
  <c r="I13" i="1"/>
  <c r="I119" i="1" l="1"/>
  <c r="H129" i="1"/>
  <c r="G162" i="1"/>
  <c r="I102" i="1"/>
  <c r="G43" i="1"/>
  <c r="H43" i="1"/>
  <c r="I111" i="1"/>
  <c r="I24" i="1"/>
  <c r="I112" i="1"/>
  <c r="F43" i="1"/>
  <c r="I145" i="1"/>
  <c r="I161" i="1"/>
  <c r="I77" i="1"/>
  <c r="G60" i="1"/>
  <c r="I60" i="1" s="1"/>
  <c r="H179" i="1"/>
  <c r="G179" i="1"/>
  <c r="F179" i="1"/>
  <c r="F95" i="1"/>
  <c r="I68" i="1"/>
  <c r="G95" i="1"/>
  <c r="H112" i="1"/>
  <c r="D180" i="1"/>
  <c r="I153" i="1"/>
  <c r="I94" i="1"/>
  <c r="G25" i="1"/>
  <c r="H95" i="1"/>
  <c r="I43" i="1"/>
  <c r="I178" i="1"/>
  <c r="I169" i="1"/>
  <c r="G146" i="1"/>
  <c r="H146" i="1"/>
  <c r="I136" i="1"/>
  <c r="F146" i="1"/>
  <c r="I50" i="1"/>
  <c r="I15" i="1"/>
  <c r="I129" i="1"/>
  <c r="H180" i="1" l="1"/>
  <c r="I162" i="1"/>
  <c r="I95" i="1"/>
  <c r="F180" i="1"/>
  <c r="I146" i="1"/>
  <c r="I25" i="1"/>
  <c r="G180" i="1"/>
  <c r="I179" i="1"/>
  <c r="I180" i="1" s="1"/>
</calcChain>
</file>

<file path=xl/sharedStrings.xml><?xml version="1.0" encoding="utf-8"?>
<sst xmlns="http://schemas.openxmlformats.org/spreadsheetml/2006/main" count="213" uniqueCount="104">
  <si>
    <t>№ п/п</t>
  </si>
  <si>
    <t>№ рецепт</t>
  </si>
  <si>
    <t>Наименование блюд</t>
  </si>
  <si>
    <t>Выход, г</t>
  </si>
  <si>
    <t>Цена, руб</t>
  </si>
  <si>
    <t xml:space="preserve">       Белки,    г</t>
  </si>
  <si>
    <t>Жиры,  г</t>
  </si>
  <si>
    <t>Углеводы, г</t>
  </si>
  <si>
    <t>Калорийность, ккал</t>
  </si>
  <si>
    <t>День 1.</t>
  </si>
  <si>
    <t xml:space="preserve"> Завтрак</t>
  </si>
  <si>
    <t xml:space="preserve">Масло сливочное шоколадное </t>
  </si>
  <si>
    <t>150/5/5</t>
  </si>
  <si>
    <t>Хлеб пшеничный</t>
  </si>
  <si>
    <t>Яблоко</t>
  </si>
  <si>
    <t xml:space="preserve">                                   Итого:</t>
  </si>
  <si>
    <t>Обед</t>
  </si>
  <si>
    <t>Салат из свежих помидоров и огурцов</t>
  </si>
  <si>
    <t>Борщ из свеж капусты, картоф., сметаной  и зеленью</t>
  </si>
  <si>
    <t>200/5</t>
  </si>
  <si>
    <t>90/155</t>
  </si>
  <si>
    <t>Компот из свежих яблок</t>
  </si>
  <si>
    <t>Хлеб ржаной</t>
  </si>
  <si>
    <t>Чоко-пай</t>
  </si>
  <si>
    <t xml:space="preserve">                                  Итого:</t>
  </si>
  <si>
    <t>Всего за день:</t>
  </si>
  <si>
    <t>День 2.</t>
  </si>
  <si>
    <t>Чай с сахаром и лимоном</t>
  </si>
  <si>
    <t>180/10/7</t>
  </si>
  <si>
    <t>Суп картофельный  с фасолью,зеленью</t>
  </si>
  <si>
    <t>90/150</t>
  </si>
  <si>
    <t>Компот из вишни свежезамороженной</t>
  </si>
  <si>
    <t>Пирожок печеный с картофелем</t>
  </si>
  <si>
    <t xml:space="preserve">                           Итого:</t>
  </si>
  <si>
    <t>День 3.</t>
  </si>
  <si>
    <t>Масло сливочное</t>
  </si>
  <si>
    <t>Каша гречневая молочная с маслом и сахаром</t>
  </si>
  <si>
    <t>Салат витаминный (2 вариант), зеленью</t>
  </si>
  <si>
    <t>Суп картофельный с горохом и зеленью</t>
  </si>
  <si>
    <t>230/312</t>
  </si>
  <si>
    <t>Фишбол с картофельным пюре и маслом сливочным</t>
  </si>
  <si>
    <t>90/150/5</t>
  </si>
  <si>
    <t xml:space="preserve">Мороженое  пломбир </t>
  </si>
  <si>
    <t>День 4.</t>
  </si>
  <si>
    <t>,</t>
  </si>
  <si>
    <t>Сыр сливочный</t>
  </si>
  <si>
    <t>Чай с сахаром</t>
  </si>
  <si>
    <t>200/15</t>
  </si>
  <si>
    <t>Винегрет</t>
  </si>
  <si>
    <t>Суп картофельный  с макаронными изделиями</t>
  </si>
  <si>
    <t xml:space="preserve">Котлеты куриные с рагу овощным </t>
  </si>
  <si>
    <t>Булочка сдобная "Плюшка"</t>
  </si>
  <si>
    <t>День 5.</t>
  </si>
  <si>
    <t xml:space="preserve">Ветчина </t>
  </si>
  <si>
    <t>Шоколадные шарики с молоком (40/150)</t>
  </si>
  <si>
    <t>40/150</t>
  </si>
  <si>
    <t>Итого:</t>
  </si>
  <si>
    <t>Салат из белокочанной капусты, зеленью</t>
  </si>
  <si>
    <t>Суп картофельный с рисовой крупой  и зеленью</t>
  </si>
  <si>
    <t>290/171</t>
  </si>
  <si>
    <t xml:space="preserve">Гуляш из куриного филе с кашей гречневой </t>
  </si>
  <si>
    <t>Компот из сухофруктов</t>
  </si>
  <si>
    <t>День 6.</t>
  </si>
  <si>
    <t xml:space="preserve">Салат морковный </t>
  </si>
  <si>
    <t>Пельмени мясные отварные с маслом сливочным, 200/5</t>
  </si>
  <si>
    <t>День 7.</t>
  </si>
  <si>
    <t xml:space="preserve">Щи зеленые </t>
  </si>
  <si>
    <t>Плов с говядиной</t>
  </si>
  <si>
    <t>День   8.</t>
  </si>
  <si>
    <t xml:space="preserve">Салат из белокочанной капусты с зеленью с кукурузой </t>
  </si>
  <si>
    <t>Рыба  запеченная с картофельным пюре и маслом сливочным</t>
  </si>
  <si>
    <t xml:space="preserve">                  Всего за день:</t>
  </si>
  <si>
    <t>День 9.</t>
  </si>
  <si>
    <t>Сыр полутвердый</t>
  </si>
  <si>
    <t>Сырники из творога с молоком сгущенным (130/30)</t>
  </si>
  <si>
    <t xml:space="preserve">Шницель из говядины и мяса птицы с макаронами отварными и маслом сливочным </t>
  </si>
  <si>
    <t>День  10.</t>
  </si>
  <si>
    <t>Салат витаминный ( 1 вар)</t>
  </si>
  <si>
    <t>среднее за 12 дней</t>
  </si>
  <si>
    <t>Примечание:</t>
  </si>
  <si>
    <t>Фрукты включены в меню по весу нетто.</t>
  </si>
  <si>
    <t>Расчет сырья, выхода блюд произведен по Сборнику рецептур на продукцию для обучающихся во всех образовательных учреждениях, М., 2017</t>
  </si>
  <si>
    <t>Какао с молоком</t>
  </si>
  <si>
    <t>Омлет натуральный с сыром</t>
  </si>
  <si>
    <t xml:space="preserve">Жаркое по-домашнему </t>
  </si>
  <si>
    <t>сосиски с макаронами</t>
  </si>
  <si>
    <t>Оладьи творожные с джемом</t>
  </si>
  <si>
    <t>чай</t>
  </si>
  <si>
    <t>Пицца школьная</t>
  </si>
  <si>
    <t xml:space="preserve">Каша рисовая молочная </t>
  </si>
  <si>
    <t xml:space="preserve">котлета из говядины с кашей гречневой с маслом сливочным </t>
  </si>
  <si>
    <t>кисель с ягодами</t>
  </si>
  <si>
    <t>чай с сахаром и лимоном</t>
  </si>
  <si>
    <t>оливье</t>
  </si>
  <si>
    <t>каша вязкая молочная из сменси круп</t>
  </si>
  <si>
    <t>конфета глазированная в шоколаде</t>
  </si>
  <si>
    <t>пирог осетинский</t>
  </si>
  <si>
    <t>каша молочная ячневая</t>
  </si>
  <si>
    <t>Ветчина</t>
  </si>
  <si>
    <t>сосиски с гречневой кашей и маслом слив</t>
  </si>
  <si>
    <t>нагетсы с с булгуром и овощами</t>
  </si>
  <si>
    <t>МБОУ СОШ № 50 им.С.В.Марзоева</t>
  </si>
  <si>
    <r>
      <t xml:space="preserve">Примерное 10-дневное меню комплексных завтраков, обедов  для летних оздоровительных лагерей  учащихся  (7-11 лет)                                                     при МБОУ СОШ № 50 им.С.В.Марзоева  г. Владикавказа на 2025 г.                                                     </t>
    </r>
    <r>
      <rPr>
        <b/>
        <sz val="13"/>
        <color rgb="FF000000"/>
        <rFont val="Times New Roman"/>
        <family val="1"/>
        <charset val="204"/>
      </rPr>
      <t xml:space="preserve">                                  </t>
    </r>
  </si>
  <si>
    <t>"____________" _____________________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</si>
</sst>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&quot;   &quot;"/>
  </numFmts>
  <fonts count="25" x14ac:knownFonts="1"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333333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3" fillId="0" borderId="0" applyBorder="0" applyProtection="0"/>
    <xf numFmtId="0" fontId="23" fillId="0" borderId="0" applyBorder="0" applyProtection="0"/>
    <xf numFmtId="0" fontId="3" fillId="0" borderId="0" applyBorder="0" applyProtection="0"/>
    <xf numFmtId="0" fontId="23" fillId="0" borderId="0">
      <alignment horizontal="left" vertical="top"/>
    </xf>
    <xf numFmtId="0" fontId="12" fillId="0" borderId="0"/>
    <xf numFmtId="0" fontId="13" fillId="0" borderId="0" applyBorder="0" applyProtection="0"/>
  </cellStyleXfs>
  <cellXfs count="107">
    <xf numFmtId="0" fontId="0" fillId="0" borderId="0" xfId="0"/>
    <xf numFmtId="0" fontId="14" fillId="9" borderId="0" xfId="0" applyFont="1" applyFill="1" applyAlignment="1">
      <alignment vertical="top"/>
    </xf>
    <xf numFmtId="0" fontId="14" fillId="9" borderId="2" xfId="0" applyFont="1" applyFill="1" applyBorder="1"/>
    <xf numFmtId="0" fontId="14" fillId="9" borderId="0" xfId="0" applyFont="1" applyFill="1"/>
    <xf numFmtId="0" fontId="0" fillId="9" borderId="0" xfId="0" applyFill="1"/>
    <xf numFmtId="0" fontId="15" fillId="9" borderId="3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center" wrapText="1"/>
    </xf>
    <xf numFmtId="0" fontId="15" fillId="9" borderId="4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15" fillId="9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right" vertical="center"/>
    </xf>
    <xf numFmtId="2" fontId="18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 wrapText="1"/>
    </xf>
    <xf numFmtId="0" fontId="18" fillId="9" borderId="2" xfId="0" applyFont="1" applyFill="1" applyBorder="1" applyAlignment="1">
      <alignment horizontal="center" vertical="center" wrapText="1"/>
    </xf>
    <xf numFmtId="2" fontId="18" fillId="9" borderId="2" xfId="0" applyNumberFormat="1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2" fontId="18" fillId="9" borderId="2" xfId="0" applyNumberFormat="1" applyFont="1" applyFill="1" applyBorder="1" applyAlignment="1">
      <alignment horizontal="center" vertical="center"/>
    </xf>
    <xf numFmtId="49" fontId="14" fillId="9" borderId="2" xfId="0" applyNumberFormat="1" applyFont="1" applyFill="1" applyBorder="1" applyAlignment="1">
      <alignment vertical="center" wrapText="1"/>
    </xf>
    <xf numFmtId="0" fontId="14" fillId="9" borderId="2" xfId="0" applyFont="1" applyFill="1" applyBorder="1" applyAlignment="1">
      <alignment horizontal="center" vertical="center"/>
    </xf>
    <xf numFmtId="2" fontId="14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right" vertical="center" wrapText="1"/>
    </xf>
    <xf numFmtId="0" fontId="19" fillId="9" borderId="2" xfId="0" applyFont="1" applyFill="1" applyBorder="1" applyAlignment="1">
      <alignment horizontal="center" vertical="center"/>
    </xf>
    <xf numFmtId="2" fontId="19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 wrapText="1"/>
    </xf>
    <xf numFmtId="0" fontId="20" fillId="9" borderId="2" xfId="18" applyFont="1" applyFill="1" applyBorder="1" applyAlignment="1" applyProtection="1">
      <alignment horizontal="left" vertical="center" wrapText="1"/>
    </xf>
    <xf numFmtId="1" fontId="20" fillId="9" borderId="2" xfId="18" applyNumberFormat="1" applyFont="1" applyFill="1" applyBorder="1" applyAlignment="1" applyProtection="1">
      <alignment horizontal="center" vertical="center"/>
    </xf>
    <xf numFmtId="164" fontId="20" fillId="9" borderId="2" xfId="18" applyNumberFormat="1" applyFont="1" applyFill="1" applyBorder="1" applyAlignment="1" applyProtection="1">
      <alignment horizontal="center" vertical="center"/>
    </xf>
    <xf numFmtId="0" fontId="20" fillId="9" borderId="2" xfId="18" applyFont="1" applyFill="1" applyBorder="1" applyAlignment="1" applyProtection="1">
      <alignment horizontal="center" vertical="center"/>
    </xf>
    <xf numFmtId="2" fontId="20" fillId="9" borderId="2" xfId="18" applyNumberFormat="1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>
      <alignment vertical="top" wrapText="1"/>
    </xf>
    <xf numFmtId="0" fontId="14" fillId="9" borderId="2" xfId="0" applyFont="1" applyFill="1" applyBorder="1" applyAlignment="1">
      <alignment horizontal="center" vertical="top" wrapText="1"/>
    </xf>
    <xf numFmtId="165" fontId="14" fillId="9" borderId="2" xfId="0" applyNumberFormat="1" applyFont="1" applyFill="1" applyBorder="1" applyAlignment="1">
      <alignment horizontal="center" vertical="top" wrapText="1"/>
    </xf>
    <xf numFmtId="2" fontId="14" fillId="9" borderId="2" xfId="0" applyNumberFormat="1" applyFont="1" applyFill="1" applyBorder="1" applyAlignment="1">
      <alignment horizontal="center" vertical="top" wrapText="1"/>
    </xf>
    <xf numFmtId="0" fontId="21" fillId="9" borderId="0" xfId="0" applyFont="1" applyFill="1" applyAlignment="1">
      <alignment vertical="center"/>
    </xf>
    <xf numFmtId="0" fontId="21" fillId="9" borderId="0" xfId="0" applyFont="1" applyFill="1"/>
    <xf numFmtId="2" fontId="15" fillId="9" borderId="2" xfId="0" applyNumberFormat="1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vertical="center" wrapText="1"/>
    </xf>
    <xf numFmtId="0" fontId="20" fillId="9" borderId="7" xfId="0" applyFont="1" applyFill="1" applyBorder="1" applyAlignment="1">
      <alignment horizontal="center" vertical="center"/>
    </xf>
    <xf numFmtId="2" fontId="20" fillId="9" borderId="7" xfId="0" applyNumberFormat="1" applyFont="1" applyFill="1" applyBorder="1" applyAlignment="1">
      <alignment horizontal="center" vertical="center"/>
    </xf>
    <xf numFmtId="0" fontId="0" fillId="9" borderId="0" xfId="0" applyFont="1" applyFill="1" applyBorder="1" applyAlignment="1">
      <alignment vertical="center"/>
    </xf>
    <xf numFmtId="1" fontId="14" fillId="9" borderId="2" xfId="17" applyNumberFormat="1" applyFont="1" applyFill="1" applyBorder="1" applyAlignment="1" applyProtection="1">
      <alignment horizontal="center" vertical="center"/>
    </xf>
    <xf numFmtId="0" fontId="14" fillId="9" borderId="2" xfId="17" applyFont="1" applyFill="1" applyBorder="1" applyAlignment="1" applyProtection="1">
      <alignment horizontal="left" vertical="center" wrapText="1"/>
    </xf>
    <xf numFmtId="0" fontId="14" fillId="9" borderId="2" xfId="0" applyFont="1" applyFill="1" applyBorder="1" applyAlignment="1">
      <alignment horizontal="center" vertical="center" wrapText="1"/>
    </xf>
    <xf numFmtId="2" fontId="14" fillId="9" borderId="2" xfId="17" applyNumberFormat="1" applyFont="1" applyFill="1" applyBorder="1" applyAlignment="1" applyProtection="1">
      <alignment horizontal="center" vertical="center"/>
    </xf>
    <xf numFmtId="2" fontId="20" fillId="9" borderId="2" xfId="18" applyNumberFormat="1" applyFont="1" applyFill="1" applyBorder="1" applyAlignment="1" applyProtection="1">
      <alignment horizontal="center" vertical="center"/>
    </xf>
    <xf numFmtId="1" fontId="20" fillId="9" borderId="2" xfId="18" applyNumberFormat="1" applyFont="1" applyFill="1" applyBorder="1" applyAlignment="1" applyProtection="1">
      <alignment horizontal="center" vertical="center" wrapText="1"/>
    </xf>
    <xf numFmtId="1" fontId="19" fillId="9" borderId="7" xfId="18" applyNumberFormat="1" applyFont="1" applyFill="1" applyBorder="1" applyAlignment="1">
      <alignment horizontal="center" vertical="center"/>
    </xf>
    <xf numFmtId="0" fontId="18" fillId="9" borderId="7" xfId="18" applyFont="1" applyFill="1" applyBorder="1" applyAlignment="1">
      <alignment vertical="center" wrapText="1"/>
    </xf>
    <xf numFmtId="1" fontId="18" fillId="9" borderId="7" xfId="18" applyNumberFormat="1" applyFont="1" applyFill="1" applyBorder="1" applyAlignment="1">
      <alignment horizontal="center" vertical="center"/>
    </xf>
    <xf numFmtId="2" fontId="18" fillId="9" borderId="2" xfId="18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2" fontId="19" fillId="9" borderId="7" xfId="18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vertical="center" wrapText="1"/>
    </xf>
    <xf numFmtId="0" fontId="18" fillId="9" borderId="7" xfId="0" applyFont="1" applyFill="1" applyBorder="1" applyAlignment="1">
      <alignment horizontal="center" vertical="center" wrapText="1"/>
    </xf>
    <xf numFmtId="2" fontId="18" fillId="9" borderId="7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2" fontId="19" fillId="9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2" fontId="20" fillId="0" borderId="2" xfId="18" applyNumberFormat="1" applyFont="1" applyBorder="1" applyAlignment="1" applyProtection="1">
      <alignment horizontal="center" vertical="center" wrapText="1"/>
    </xf>
    <xf numFmtId="1" fontId="19" fillId="9" borderId="7" xfId="17" applyNumberFormat="1" applyFont="1" applyFill="1" applyBorder="1" applyAlignment="1">
      <alignment horizontal="center" vertical="center"/>
    </xf>
    <xf numFmtId="0" fontId="18" fillId="9" borderId="7" xfId="17" applyFont="1" applyFill="1" applyBorder="1" applyAlignment="1">
      <alignment vertical="center" wrapText="1"/>
    </xf>
    <xf numFmtId="1" fontId="18" fillId="9" borderId="7" xfId="17" applyNumberFormat="1" applyFont="1" applyFill="1" applyBorder="1" applyAlignment="1">
      <alignment horizontal="center" vertical="center"/>
    </xf>
    <xf numFmtId="164" fontId="18" fillId="9" borderId="7" xfId="17" applyNumberFormat="1" applyFont="1" applyFill="1" applyBorder="1" applyAlignment="1">
      <alignment horizontal="center" vertical="center"/>
    </xf>
    <xf numFmtId="2" fontId="18" fillId="9" borderId="7" xfId="17" applyNumberFormat="1" applyFont="1" applyFill="1" applyBorder="1" applyAlignment="1">
      <alignment horizontal="center" vertical="center"/>
    </xf>
    <xf numFmtId="1" fontId="19" fillId="9" borderId="7" xfId="18" applyNumberFormat="1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left" vertical="center" wrapText="1"/>
    </xf>
    <xf numFmtId="164" fontId="18" fillId="9" borderId="7" xfId="18" applyNumberFormat="1" applyFont="1" applyFill="1" applyBorder="1" applyAlignment="1">
      <alignment horizontal="center" vertical="center" wrapText="1"/>
    </xf>
    <xf numFmtId="164" fontId="14" fillId="9" borderId="2" xfId="17" applyNumberFormat="1" applyFont="1" applyFill="1" applyBorder="1" applyAlignment="1" applyProtection="1">
      <alignment horizontal="center" vertical="center"/>
    </xf>
    <xf numFmtId="1" fontId="22" fillId="9" borderId="2" xfId="18" applyNumberFormat="1" applyFont="1" applyFill="1" applyBorder="1" applyAlignment="1" applyProtection="1">
      <alignment horizontal="center" vertical="center" wrapText="1"/>
    </xf>
    <xf numFmtId="1" fontId="14" fillId="9" borderId="2" xfId="19" applyNumberFormat="1" applyFont="1" applyFill="1" applyBorder="1" applyAlignment="1" applyProtection="1">
      <alignment horizontal="center" vertical="center" wrapText="1"/>
    </xf>
    <xf numFmtId="2" fontId="14" fillId="9" borderId="2" xfId="19" applyNumberFormat="1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vertical="center"/>
    </xf>
    <xf numFmtId="0" fontId="14" fillId="9" borderId="0" xfId="0" applyFont="1" applyFill="1" applyBorder="1" applyAlignment="1">
      <alignment vertical="top"/>
    </xf>
    <xf numFmtId="0" fontId="14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vertical="center" wrapText="1"/>
    </xf>
    <xf numFmtId="2" fontId="18" fillId="9" borderId="0" xfId="0" applyNumberFormat="1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4" fillId="9" borderId="0" xfId="0" applyFont="1" applyFill="1" applyBorder="1"/>
    <xf numFmtId="0" fontId="0" fillId="9" borderId="0" xfId="0" applyFill="1" applyBorder="1"/>
    <xf numFmtId="0" fontId="15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4" xfId="0" applyFont="1" applyFill="1" applyBorder="1" applyAlignment="1">
      <alignment horizontal="left" wrapText="1"/>
    </xf>
    <xf numFmtId="0" fontId="15" fillId="9" borderId="4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right" vertical="center" wrapText="1"/>
    </xf>
    <xf numFmtId="0" fontId="16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top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vertical="center" wrapText="1"/>
    </xf>
  </cellXfs>
  <cellStyles count="20">
    <cellStyle name="Accent 1 14" xfId="1" xr:uid="{00000000-0005-0000-0000-000000000000}"/>
    <cellStyle name="Accent 13" xfId="2" xr:uid="{00000000-0005-0000-0000-000001000000}"/>
    <cellStyle name="Accent 2 15" xfId="3" xr:uid="{00000000-0005-0000-0000-000002000000}"/>
    <cellStyle name="Accent 3 16" xfId="4" xr:uid="{00000000-0005-0000-0000-000003000000}"/>
    <cellStyle name="Bad 10" xfId="5" xr:uid="{00000000-0005-0000-0000-000004000000}"/>
    <cellStyle name="Error 12" xfId="6" xr:uid="{00000000-0005-0000-0000-000005000000}"/>
    <cellStyle name="Footnote 5" xfId="7" xr:uid="{00000000-0005-0000-0000-000006000000}"/>
    <cellStyle name="Good 8" xfId="8" xr:uid="{00000000-0005-0000-0000-000007000000}"/>
    <cellStyle name="Heading 1 1" xfId="9" xr:uid="{00000000-0005-0000-0000-000008000000}"/>
    <cellStyle name="Heading 2 2" xfId="10" xr:uid="{00000000-0005-0000-0000-000009000000}"/>
    <cellStyle name="Hyperlink 6" xfId="11" xr:uid="{00000000-0005-0000-0000-00000A000000}"/>
    <cellStyle name="Neutral 9" xfId="12" xr:uid="{00000000-0005-0000-0000-00000B000000}"/>
    <cellStyle name="Note 4" xfId="13" xr:uid="{00000000-0005-0000-0000-00000C000000}"/>
    <cellStyle name="Status 7" xfId="14" xr:uid="{00000000-0005-0000-0000-00000D000000}"/>
    <cellStyle name="Text 3" xfId="15" xr:uid="{00000000-0005-0000-0000-00000E000000}"/>
    <cellStyle name="Warning 11" xfId="16" xr:uid="{00000000-0005-0000-0000-00000F000000}"/>
    <cellStyle name="Обычный" xfId="0" builtinId="0"/>
    <cellStyle name="Обычный 12" xfId="17" xr:uid="{00000000-0005-0000-0000-000011000000}"/>
    <cellStyle name="Обычный 2" xfId="18" xr:uid="{00000000-0005-0000-0000-000012000000}"/>
    <cellStyle name="Обычный_Лист1" xfId="19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56"/>
  <sheetViews>
    <sheetView tabSelected="1" zoomScale="90" zoomScaleNormal="90" zoomScaleSheetLayoutView="90" zoomScalePageLayoutView="72" workbookViewId="0">
      <selection activeCell="K5" sqref="K5"/>
    </sheetView>
  </sheetViews>
  <sheetFormatPr defaultRowHeight="15.75" x14ac:dyDescent="0.25"/>
  <cols>
    <col min="1" max="1" width="13.42578125" style="1" customWidth="1"/>
    <col min="2" max="2" width="9" style="2" customWidth="1"/>
    <col min="3" max="3" width="56.28515625" style="3" customWidth="1"/>
    <col min="4" max="4" width="13.7109375" style="3" customWidth="1"/>
    <col min="5" max="5" width="9.7109375" style="3" customWidth="1"/>
    <col min="6" max="6" width="9.42578125" style="3" customWidth="1"/>
    <col min="7" max="7" width="9.85546875" style="3" customWidth="1"/>
    <col min="8" max="8" width="11.85546875" style="3" customWidth="1"/>
    <col min="9" max="9" width="15.140625" style="3" customWidth="1"/>
    <col min="10" max="1014" width="8.7109375" style="4" customWidth="1"/>
    <col min="1015" max="1023" width="11.5703125" style="4" customWidth="1"/>
    <col min="1024" max="1025" width="11.5703125" style="4"/>
  </cols>
  <sheetData>
    <row r="1" spans="1:1024" ht="39.75" customHeight="1" x14ac:dyDescent="0.25">
      <c r="A1" s="5"/>
      <c r="B1" s="96"/>
      <c r="C1" s="96"/>
      <c r="D1" s="6"/>
      <c r="E1" s="97"/>
      <c r="F1" s="97"/>
      <c r="G1" s="97"/>
      <c r="H1" s="97"/>
      <c r="I1" s="97"/>
    </row>
    <row r="2" spans="1:1024" ht="13.9" customHeight="1" x14ac:dyDescent="0.25">
      <c r="A2" s="7"/>
      <c r="B2" s="96"/>
      <c r="C2" s="96"/>
      <c r="D2" s="8"/>
      <c r="E2" s="98" t="s">
        <v>101</v>
      </c>
      <c r="F2" s="98"/>
      <c r="G2" s="98"/>
      <c r="H2" s="98"/>
      <c r="I2" s="98"/>
    </row>
    <row r="3" spans="1:1024" ht="34.700000000000003" customHeight="1" x14ac:dyDescent="0.25">
      <c r="A3" s="7"/>
      <c r="B3" s="96"/>
      <c r="C3" s="96"/>
      <c r="D3" s="8"/>
      <c r="E3" s="99" t="s">
        <v>103</v>
      </c>
      <c r="F3" s="99"/>
      <c r="G3" s="99"/>
      <c r="H3" s="99"/>
      <c r="I3" s="99"/>
    </row>
    <row r="4" spans="1:1024" ht="12.4" customHeight="1" x14ac:dyDescent="0.25">
      <c r="A4" s="100"/>
      <c r="B4" s="100"/>
      <c r="C4" s="100"/>
      <c r="D4" s="100"/>
      <c r="E4" s="100"/>
      <c r="F4" s="100"/>
      <c r="G4" s="101"/>
      <c r="H4" s="101"/>
      <c r="I4" s="101"/>
    </row>
    <row r="5" spans="1:1024" ht="36" customHeight="1" x14ac:dyDescent="0.25">
      <c r="A5" s="102" t="s">
        <v>102</v>
      </c>
      <c r="B5" s="102"/>
      <c r="C5" s="102"/>
      <c r="D5" s="102"/>
      <c r="E5" s="102"/>
      <c r="F5" s="102"/>
      <c r="G5" s="102"/>
      <c r="H5" s="102"/>
      <c r="I5" s="102"/>
    </row>
    <row r="6" spans="1:1024" s="12" customFormat="1" ht="37.35" customHeight="1" x14ac:dyDescent="0.25">
      <c r="A6" s="103" t="s">
        <v>0</v>
      </c>
      <c r="B6" s="104" t="s">
        <v>1</v>
      </c>
      <c r="C6" s="105" t="s">
        <v>2</v>
      </c>
      <c r="D6" s="104" t="s">
        <v>3</v>
      </c>
      <c r="E6" s="104" t="s">
        <v>4</v>
      </c>
      <c r="F6" s="104" t="s">
        <v>5</v>
      </c>
      <c r="G6" s="104" t="s">
        <v>6</v>
      </c>
      <c r="H6" s="104" t="s">
        <v>7</v>
      </c>
      <c r="I6" s="104" t="s">
        <v>8</v>
      </c>
      <c r="AMJ6" s="4"/>
    </row>
    <row r="7" spans="1:1024" ht="18.600000000000001" customHeight="1" x14ac:dyDescent="0.25">
      <c r="A7" s="103"/>
      <c r="B7" s="104"/>
      <c r="C7" s="105"/>
      <c r="D7" s="104"/>
      <c r="E7" s="104"/>
      <c r="F7" s="104"/>
      <c r="G7" s="104"/>
      <c r="H7" s="104"/>
      <c r="I7" s="104"/>
    </row>
    <row r="8" spans="1:1024" s="12" customFormat="1" ht="17.25" customHeight="1" x14ac:dyDescent="0.25">
      <c r="A8" s="103" t="s">
        <v>9</v>
      </c>
      <c r="B8" s="10"/>
      <c r="C8" s="13" t="s">
        <v>10</v>
      </c>
      <c r="D8" s="14"/>
      <c r="E8" s="15"/>
      <c r="F8" s="15"/>
      <c r="G8" s="15"/>
      <c r="H8" s="15"/>
      <c r="I8" s="15"/>
      <c r="AMJ8" s="4"/>
    </row>
    <row r="9" spans="1:1024" s="12" customFormat="1" ht="20.45" customHeight="1" x14ac:dyDescent="0.25">
      <c r="A9" s="103"/>
      <c r="B9" s="10"/>
      <c r="C9" s="16" t="s">
        <v>11</v>
      </c>
      <c r="D9" s="17">
        <v>10</v>
      </c>
      <c r="E9" s="18"/>
      <c r="F9" s="18">
        <v>0.01</v>
      </c>
      <c r="G9" s="18">
        <v>3.87</v>
      </c>
      <c r="H9" s="18">
        <v>1.22</v>
      </c>
      <c r="I9" s="19">
        <v>41.5</v>
      </c>
      <c r="AMJ9" s="4"/>
    </row>
    <row r="10" spans="1:1024" s="12" customFormat="1" ht="20.45" customHeight="1" x14ac:dyDescent="0.25">
      <c r="A10" s="103"/>
      <c r="B10" s="94"/>
      <c r="C10" s="16" t="s">
        <v>89</v>
      </c>
      <c r="D10" s="17"/>
      <c r="E10" s="18"/>
      <c r="F10" s="18"/>
      <c r="G10" s="18"/>
      <c r="H10" s="18"/>
      <c r="I10" s="19"/>
      <c r="AMJ10" s="4"/>
    </row>
    <row r="11" spans="1:1024" s="12" customFormat="1" ht="35.25" customHeight="1" x14ac:dyDescent="0.25">
      <c r="A11" s="103"/>
      <c r="B11" s="10">
        <v>182</v>
      </c>
      <c r="C11" s="95" t="s">
        <v>86</v>
      </c>
      <c r="D11" s="20"/>
      <c r="E11" s="21"/>
      <c r="F11" s="18"/>
      <c r="G11" s="18"/>
      <c r="H11" s="18"/>
      <c r="I11" s="19"/>
      <c r="AMJ11" s="4"/>
    </row>
    <row r="12" spans="1:1024" s="12" customFormat="1" ht="22.9" customHeight="1" x14ac:dyDescent="0.25">
      <c r="A12" s="103"/>
      <c r="B12" s="10">
        <v>350</v>
      </c>
      <c r="C12" s="95" t="s">
        <v>87</v>
      </c>
      <c r="D12" s="20">
        <v>180</v>
      </c>
      <c r="E12" s="21"/>
      <c r="F12" s="21"/>
      <c r="G12" s="21"/>
      <c r="H12" s="21"/>
      <c r="I12" s="19"/>
      <c r="AMJ12" s="4"/>
    </row>
    <row r="13" spans="1:1024" s="12" customFormat="1" ht="19.7" customHeight="1" x14ac:dyDescent="0.25">
      <c r="A13" s="103"/>
      <c r="B13" s="10"/>
      <c r="C13" s="22" t="s">
        <v>13</v>
      </c>
      <c r="D13" s="23">
        <v>30</v>
      </c>
      <c r="E13" s="23"/>
      <c r="F13" s="24">
        <v>2.1</v>
      </c>
      <c r="G13" s="24">
        <v>0.23</v>
      </c>
      <c r="H13" s="24">
        <v>13.96</v>
      </c>
      <c r="I13" s="19">
        <f>(F13+H13)*4+G13*9</f>
        <v>66.31</v>
      </c>
      <c r="AMJ13" s="4"/>
    </row>
    <row r="14" spans="1:1024" s="12" customFormat="1" ht="15" customHeight="1" x14ac:dyDescent="0.25">
      <c r="A14" s="103"/>
      <c r="B14" s="10">
        <v>338</v>
      </c>
      <c r="C14" s="16" t="s">
        <v>14</v>
      </c>
      <c r="D14" s="20">
        <v>120</v>
      </c>
      <c r="E14" s="21"/>
      <c r="F14" s="21">
        <v>0.48</v>
      </c>
      <c r="G14" s="21">
        <v>0.48</v>
      </c>
      <c r="H14" s="21">
        <v>11.76</v>
      </c>
      <c r="I14" s="19">
        <f>(F14+H14)*4+G14*9</f>
        <v>53.28</v>
      </c>
      <c r="AMJ14" s="4"/>
    </row>
    <row r="15" spans="1:1024" s="12" customFormat="1" ht="15" customHeight="1" x14ac:dyDescent="0.25">
      <c r="A15" s="103"/>
      <c r="B15" s="13"/>
      <c r="C15" s="25" t="s">
        <v>15</v>
      </c>
      <c r="D15" s="26">
        <v>500</v>
      </c>
      <c r="E15" s="27"/>
      <c r="F15" s="27">
        <f>SUM(F9:F14)</f>
        <v>2.59</v>
      </c>
      <c r="G15" s="27">
        <f>SUM(G9:G14)</f>
        <v>4.58</v>
      </c>
      <c r="H15" s="27">
        <f>SUM(H9:H14)</f>
        <v>26.94</v>
      </c>
      <c r="I15" s="27">
        <f>SUM(I9:I14)</f>
        <v>161.09</v>
      </c>
      <c r="AMJ15" s="4"/>
    </row>
    <row r="16" spans="1:1024" s="12" customFormat="1" ht="18.600000000000001" customHeight="1" x14ac:dyDescent="0.25">
      <c r="A16" s="103"/>
      <c r="B16" s="13"/>
      <c r="C16" s="28" t="s">
        <v>16</v>
      </c>
      <c r="D16" s="16" t="s">
        <v>22</v>
      </c>
      <c r="E16" s="21"/>
      <c r="F16" s="21"/>
      <c r="G16" s="21"/>
      <c r="H16" s="21"/>
      <c r="I16" s="19"/>
      <c r="AMJ16" s="4"/>
    </row>
    <row r="17" spans="1:1024" s="12" customFormat="1" ht="16.350000000000001" customHeight="1" x14ac:dyDescent="0.25">
      <c r="A17" s="103"/>
      <c r="B17" s="10">
        <v>24</v>
      </c>
      <c r="C17" s="16" t="s">
        <v>17</v>
      </c>
      <c r="D17" s="20">
        <v>60</v>
      </c>
      <c r="E17" s="21"/>
      <c r="F17" s="21">
        <v>0.48</v>
      </c>
      <c r="G17" s="21">
        <v>3.07</v>
      </c>
      <c r="H17" s="21">
        <v>2.19</v>
      </c>
      <c r="I17" s="19">
        <f>(F17+H17)*4+G17*9</f>
        <v>38.31</v>
      </c>
      <c r="AMJ17" s="4"/>
    </row>
    <row r="18" spans="1:1024" s="12" customFormat="1" ht="20.100000000000001" customHeight="1" x14ac:dyDescent="0.25">
      <c r="A18" s="103"/>
      <c r="B18" s="10">
        <v>82</v>
      </c>
      <c r="C18" s="29" t="s">
        <v>18</v>
      </c>
      <c r="D18" s="20" t="s">
        <v>19</v>
      </c>
      <c r="E18" s="21"/>
      <c r="F18" s="21">
        <v>1.54</v>
      </c>
      <c r="G18" s="21">
        <v>5.1100000000000003</v>
      </c>
      <c r="H18" s="21">
        <v>10.130000000000001</v>
      </c>
      <c r="I18" s="19">
        <f>(F18+H18)*4+G18*9</f>
        <v>92.670000000000016</v>
      </c>
      <c r="AMJ18" s="4"/>
    </row>
    <row r="19" spans="1:1024" s="12" customFormat="1" ht="28.9" customHeight="1" x14ac:dyDescent="0.25">
      <c r="A19" s="103"/>
      <c r="B19" s="10"/>
      <c r="C19" s="30" t="s">
        <v>90</v>
      </c>
      <c r="D19" s="31" t="s">
        <v>20</v>
      </c>
      <c r="E19" s="21"/>
      <c r="F19" s="32">
        <v>22.55</v>
      </c>
      <c r="G19" s="32">
        <v>16.829999999999998</v>
      </c>
      <c r="H19" s="33">
        <v>46.2</v>
      </c>
      <c r="I19" s="34">
        <v>427.02</v>
      </c>
      <c r="AMJ19" s="4"/>
    </row>
    <row r="20" spans="1:1024" s="12" customFormat="1" ht="18.75" customHeight="1" x14ac:dyDescent="0.25">
      <c r="A20" s="103"/>
      <c r="B20" s="10">
        <v>342</v>
      </c>
      <c r="C20" s="16" t="s">
        <v>92</v>
      </c>
      <c r="D20" s="20">
        <v>180</v>
      </c>
      <c r="E20" s="21"/>
      <c r="F20" s="21">
        <v>0.14000000000000001</v>
      </c>
      <c r="G20" s="21">
        <v>0.14000000000000001</v>
      </c>
      <c r="H20" s="21">
        <v>13.51</v>
      </c>
      <c r="I20" s="19">
        <f>(F20+H20)*4+G20*9</f>
        <v>55.86</v>
      </c>
      <c r="AMJ20" s="4"/>
    </row>
    <row r="21" spans="1:1024" s="12" customFormat="1" ht="16.5" customHeight="1" x14ac:dyDescent="0.25">
      <c r="A21" s="103"/>
      <c r="B21" s="10"/>
      <c r="C21" s="16" t="s">
        <v>13</v>
      </c>
      <c r="D21" s="23">
        <v>20</v>
      </c>
      <c r="E21" s="23"/>
      <c r="F21" s="24">
        <v>1.58</v>
      </c>
      <c r="G21" s="24">
        <v>0.2</v>
      </c>
      <c r="H21" s="24">
        <v>9.66</v>
      </c>
      <c r="I21" s="19">
        <f>(F21+H21)*4+G21*9</f>
        <v>46.76</v>
      </c>
      <c r="AMJ21" s="4"/>
    </row>
    <row r="22" spans="1:1024" s="12" customFormat="1" ht="16.5" customHeight="1" x14ac:dyDescent="0.25">
      <c r="A22" s="103"/>
      <c r="B22" s="10"/>
      <c r="D22" s="23">
        <v>40</v>
      </c>
      <c r="E22" s="23"/>
      <c r="F22" s="24">
        <v>2.64</v>
      </c>
      <c r="G22" s="24">
        <v>0.48</v>
      </c>
      <c r="H22" s="24">
        <v>15.86</v>
      </c>
      <c r="I22" s="19">
        <v>78.319999999999993</v>
      </c>
      <c r="AMJ22" s="4"/>
    </row>
    <row r="23" spans="1:1024" s="12" customFormat="1" ht="16.5" customHeight="1" x14ac:dyDescent="0.25">
      <c r="A23" s="103"/>
      <c r="B23" s="10"/>
      <c r="C23" s="35" t="s">
        <v>23</v>
      </c>
      <c r="D23" s="36">
        <v>28</v>
      </c>
      <c r="E23" s="37"/>
      <c r="F23" s="38">
        <v>1.1000000000000001</v>
      </c>
      <c r="G23" s="38">
        <v>5.0999999999999996</v>
      </c>
      <c r="H23" s="38">
        <v>18.600000000000001</v>
      </c>
      <c r="I23" s="19">
        <f>(F23+H23)*4+G23*9</f>
        <v>124.70000000000002</v>
      </c>
      <c r="AMJ23" s="4"/>
    </row>
    <row r="24" spans="1:1024" s="12" customFormat="1" ht="14.25" customHeight="1" x14ac:dyDescent="0.25">
      <c r="A24" s="103"/>
      <c r="B24" s="13"/>
      <c r="C24" s="25" t="s">
        <v>24</v>
      </c>
      <c r="D24" s="26">
        <v>850</v>
      </c>
      <c r="E24" s="27"/>
      <c r="F24" s="27">
        <f>SUM(F17:F23)</f>
        <v>30.03</v>
      </c>
      <c r="G24" s="27">
        <f>SUM(G17:G23)</f>
        <v>30.93</v>
      </c>
      <c r="H24" s="27">
        <f>SUM(H17:H23)</f>
        <v>116.15</v>
      </c>
      <c r="I24" s="27">
        <f>SUM(I17:I23)</f>
        <v>863.6400000000001</v>
      </c>
      <c r="AMJ24" s="4"/>
    </row>
    <row r="25" spans="1:1024" s="12" customFormat="1" ht="18" customHeight="1" x14ac:dyDescent="0.25">
      <c r="A25" s="103"/>
      <c r="B25" s="25"/>
      <c r="C25" s="25" t="s">
        <v>25</v>
      </c>
      <c r="D25" s="26">
        <f>D15+D24</f>
        <v>1350</v>
      </c>
      <c r="E25" s="27">
        <v>185</v>
      </c>
      <c r="F25" s="27">
        <f>F15+F24</f>
        <v>32.620000000000005</v>
      </c>
      <c r="G25" s="27">
        <f>G15+G24</f>
        <v>35.51</v>
      </c>
      <c r="H25" s="27">
        <f>H15+H24</f>
        <v>143.09</v>
      </c>
      <c r="I25" s="27">
        <f>I15+I24</f>
        <v>1024.73</v>
      </c>
      <c r="AMJ25" s="4"/>
    </row>
    <row r="26" spans="1:1024" s="12" customFormat="1" ht="15" customHeight="1" x14ac:dyDescent="0.25">
      <c r="A26" s="103" t="s">
        <v>26</v>
      </c>
      <c r="B26" s="13"/>
      <c r="C26" s="13" t="s">
        <v>10</v>
      </c>
      <c r="D26" s="20"/>
      <c r="E26" s="21"/>
      <c r="F26" s="21"/>
      <c r="G26" s="21"/>
      <c r="H26" s="21"/>
      <c r="I26" s="19"/>
      <c r="AMJ26" s="4"/>
    </row>
    <row r="27" spans="1:1024" s="12" customFormat="1" ht="20.100000000000001" customHeight="1" x14ac:dyDescent="0.25">
      <c r="A27" s="103"/>
      <c r="B27" s="10">
        <v>173</v>
      </c>
      <c r="C27" s="22" t="s">
        <v>35</v>
      </c>
      <c r="D27" s="23" t="s">
        <v>12</v>
      </c>
      <c r="E27" s="23"/>
      <c r="F27" s="19">
        <v>5.9</v>
      </c>
      <c r="G27" s="19">
        <v>7.1</v>
      </c>
      <c r="H27" s="19">
        <v>29.2</v>
      </c>
      <c r="I27" s="19">
        <v>192.2</v>
      </c>
      <c r="AMJ27" s="4"/>
    </row>
    <row r="28" spans="1:1024" s="39" customFormat="1" ht="22.9" customHeight="1" x14ac:dyDescent="0.25">
      <c r="A28" s="103"/>
      <c r="B28" s="10">
        <v>223</v>
      </c>
      <c r="C28" s="95" t="s">
        <v>85</v>
      </c>
      <c r="D28" s="20"/>
      <c r="E28" s="21"/>
      <c r="F28" s="21"/>
      <c r="G28" s="21"/>
      <c r="H28" s="21"/>
      <c r="I28" s="19">
        <f>(F28+H28)*4+G28*9</f>
        <v>0</v>
      </c>
      <c r="AMD28" s="40"/>
      <c r="AME28" s="40"/>
      <c r="AMF28" s="40"/>
      <c r="AMG28" s="40"/>
      <c r="AMH28" s="40"/>
      <c r="AMI28" s="40"/>
      <c r="AMJ28" s="4"/>
    </row>
    <row r="29" spans="1:1024" s="12" customFormat="1" ht="16.5" customHeight="1" x14ac:dyDescent="0.25">
      <c r="A29" s="103"/>
      <c r="B29" s="10">
        <v>377</v>
      </c>
      <c r="C29" s="16" t="s">
        <v>91</v>
      </c>
      <c r="D29" s="20" t="s">
        <v>28</v>
      </c>
      <c r="E29" s="21"/>
      <c r="F29" s="21">
        <v>0.05</v>
      </c>
      <c r="G29" s="21">
        <v>0.01</v>
      </c>
      <c r="H29" s="21">
        <v>10.16</v>
      </c>
      <c r="I29" s="19">
        <f>(F29+H29)*4+G29*9</f>
        <v>40.930000000000007</v>
      </c>
      <c r="AMJ29" s="4"/>
    </row>
    <row r="30" spans="1:1024" s="12" customFormat="1" ht="15" customHeight="1" x14ac:dyDescent="0.25">
      <c r="A30" s="103"/>
      <c r="B30" s="10"/>
      <c r="C30" s="22" t="s">
        <v>13</v>
      </c>
      <c r="D30" s="23">
        <v>30</v>
      </c>
      <c r="E30" s="23"/>
      <c r="F30" s="24">
        <v>2.8</v>
      </c>
      <c r="G30" s="24">
        <v>0.31</v>
      </c>
      <c r="H30" s="24">
        <v>13.96</v>
      </c>
      <c r="I30" s="19">
        <f>(F30+H30)*4+G30*9</f>
        <v>69.830000000000013</v>
      </c>
      <c r="AMJ30" s="4"/>
    </row>
    <row r="31" spans="1:1024" s="12" customFormat="1" ht="15" customHeight="1" x14ac:dyDescent="0.25">
      <c r="A31" s="103"/>
      <c r="B31" s="10">
        <v>338</v>
      </c>
      <c r="C31" s="16" t="s">
        <v>14</v>
      </c>
      <c r="D31" s="20">
        <v>100</v>
      </c>
      <c r="E31" s="21"/>
      <c r="F31" s="21">
        <v>0.4</v>
      </c>
      <c r="G31" s="21">
        <v>0.4</v>
      </c>
      <c r="H31" s="21">
        <v>9.8000000000000007</v>
      </c>
      <c r="I31" s="19">
        <f>(F31+H31)*4+G31*9</f>
        <v>44.400000000000006</v>
      </c>
      <c r="AMJ31" s="4"/>
    </row>
    <row r="32" spans="1:1024" s="12" customFormat="1" ht="17.25" customHeight="1" x14ac:dyDescent="0.25">
      <c r="A32" s="103"/>
      <c r="B32" s="10"/>
      <c r="C32" s="25" t="s">
        <v>15</v>
      </c>
      <c r="D32" s="26">
        <v>550</v>
      </c>
      <c r="E32" s="27"/>
      <c r="F32" s="27">
        <f>SUM(F27:F31)</f>
        <v>9.15</v>
      </c>
      <c r="G32" s="27">
        <f>SUM(G27:G31)</f>
        <v>7.8199999999999994</v>
      </c>
      <c r="H32" s="27">
        <f>SUM(H27:H31)</f>
        <v>63.120000000000005</v>
      </c>
      <c r="I32" s="27">
        <f>SUM(I27:I31)</f>
        <v>347.36</v>
      </c>
      <c r="AMJ32" s="4"/>
    </row>
    <row r="33" spans="1:1024" s="12" customFormat="1" x14ac:dyDescent="0.25">
      <c r="A33" s="103"/>
      <c r="B33" s="10"/>
      <c r="C33" s="13" t="s">
        <v>16</v>
      </c>
      <c r="D33" s="20"/>
      <c r="E33" s="21"/>
      <c r="F33" s="21"/>
      <c r="G33" s="21"/>
      <c r="H33" s="21"/>
      <c r="I33" s="19"/>
      <c r="AMJ33" s="4"/>
    </row>
    <row r="34" spans="1:1024" s="12" customFormat="1" ht="22.5" customHeight="1" x14ac:dyDescent="0.25">
      <c r="A34" s="103"/>
      <c r="B34" s="10">
        <v>24</v>
      </c>
      <c r="C34" s="48" t="s">
        <v>37</v>
      </c>
      <c r="D34" s="47">
        <v>60</v>
      </c>
      <c r="E34" s="49"/>
      <c r="F34" s="50">
        <v>0.13500000000000001</v>
      </c>
      <c r="G34" s="50">
        <v>3.06</v>
      </c>
      <c r="H34" s="50">
        <v>3.14</v>
      </c>
      <c r="I34" s="51">
        <f>H34*4+G34*9+F34*4</f>
        <v>40.64</v>
      </c>
      <c r="AMJ34" s="4"/>
    </row>
    <row r="35" spans="1:1024" s="12" customFormat="1" ht="25.9" customHeight="1" x14ac:dyDescent="0.25">
      <c r="A35" s="103"/>
      <c r="B35" s="10">
        <v>102</v>
      </c>
      <c r="C35" s="16" t="s">
        <v>29</v>
      </c>
      <c r="D35" s="20">
        <v>200</v>
      </c>
      <c r="E35" s="21"/>
      <c r="F35" s="21">
        <v>4.2</v>
      </c>
      <c r="G35" s="21">
        <v>4.3</v>
      </c>
      <c r="H35" s="21">
        <v>15.2</v>
      </c>
      <c r="I35" s="19">
        <f>F35+H35*4+G35*9</f>
        <v>103.69999999999999</v>
      </c>
      <c r="AMJ35" s="4"/>
    </row>
    <row r="36" spans="1:1024" s="12" customFormat="1" ht="23.85" customHeight="1" x14ac:dyDescent="0.25">
      <c r="A36" s="103"/>
      <c r="B36" s="10"/>
      <c r="C36" s="95" t="s">
        <v>84</v>
      </c>
      <c r="D36" s="20"/>
      <c r="E36" s="21"/>
      <c r="F36" s="21"/>
      <c r="G36" s="21"/>
      <c r="H36" s="21"/>
      <c r="I36" s="19"/>
      <c r="AMJ36" s="4"/>
    </row>
    <row r="37" spans="1:1024" s="12" customFormat="1" ht="18.75" customHeight="1" x14ac:dyDescent="0.25">
      <c r="A37" s="103"/>
      <c r="B37" s="10">
        <v>342</v>
      </c>
      <c r="C37" s="16" t="s">
        <v>31</v>
      </c>
      <c r="D37" s="20">
        <v>180</v>
      </c>
      <c r="E37" s="21"/>
      <c r="F37" s="21">
        <v>0.14000000000000001</v>
      </c>
      <c r="G37" s="21">
        <v>0.04</v>
      </c>
      <c r="H37" s="21">
        <v>13.88</v>
      </c>
      <c r="I37" s="19">
        <f>(F37+H37)*4+G37*9</f>
        <v>56.440000000000005</v>
      </c>
      <c r="AMJ37" s="4"/>
    </row>
    <row r="38" spans="1:1024" s="12" customFormat="1" ht="16.5" customHeight="1" x14ac:dyDescent="0.25">
      <c r="A38" s="103"/>
      <c r="B38" s="10"/>
      <c r="C38" s="16" t="s">
        <v>13</v>
      </c>
      <c r="D38" s="23">
        <v>20</v>
      </c>
      <c r="E38" s="23"/>
      <c r="F38" s="24">
        <v>1.58</v>
      </c>
      <c r="G38" s="24">
        <v>0.2</v>
      </c>
      <c r="H38" s="24">
        <v>9.66</v>
      </c>
      <c r="I38" s="19">
        <f>(F38+H38)*4+G38*9</f>
        <v>46.76</v>
      </c>
      <c r="AMJ38" s="4"/>
    </row>
    <row r="39" spans="1:1024" s="12" customFormat="1" ht="16.5" customHeight="1" x14ac:dyDescent="0.25">
      <c r="A39" s="103"/>
      <c r="B39" s="10"/>
      <c r="C39" s="16" t="s">
        <v>22</v>
      </c>
      <c r="D39" s="23">
        <v>40</v>
      </c>
      <c r="E39" s="23"/>
      <c r="F39" s="24">
        <v>2.64</v>
      </c>
      <c r="G39" s="24">
        <v>0.48</v>
      </c>
      <c r="H39" s="24">
        <v>15.86</v>
      </c>
      <c r="I39" s="19">
        <v>78.319999999999993</v>
      </c>
      <c r="AMJ39" s="4"/>
    </row>
    <row r="40" spans="1:1024" s="12" customFormat="1" ht="16.5" customHeight="1" x14ac:dyDescent="0.25">
      <c r="A40" s="103"/>
      <c r="B40" s="10"/>
      <c r="C40" s="16"/>
      <c r="D40" s="20"/>
      <c r="E40" s="20"/>
      <c r="F40" s="21"/>
      <c r="G40" s="21"/>
      <c r="H40" s="21"/>
      <c r="I40" s="19"/>
      <c r="AMJ40" s="4"/>
    </row>
    <row r="41" spans="1:1024" s="12" customFormat="1" ht="16.5" customHeight="1" x14ac:dyDescent="0.25">
      <c r="A41" s="103"/>
      <c r="B41" s="10"/>
      <c r="C41"/>
      <c r="D41"/>
      <c r="E41"/>
      <c r="F41"/>
      <c r="G41"/>
      <c r="H41"/>
      <c r="I41"/>
      <c r="AMJ41" s="4"/>
    </row>
    <row r="42" spans="1:1024" s="12" customFormat="1" ht="14.25" customHeight="1" x14ac:dyDescent="0.25">
      <c r="A42" s="103"/>
      <c r="B42" s="10"/>
      <c r="C42" s="25" t="s">
        <v>33</v>
      </c>
      <c r="D42" s="11">
        <v>773</v>
      </c>
      <c r="E42" s="41"/>
      <c r="F42" s="41">
        <f>SUM(F34:F41)</f>
        <v>8.6950000000000003</v>
      </c>
      <c r="G42" s="41">
        <f>SUM(G34:G41)</f>
        <v>8.08</v>
      </c>
      <c r="H42" s="41">
        <f>SUM(H34:H41)</f>
        <v>57.739999999999995</v>
      </c>
      <c r="I42" s="41">
        <f>SUM(I34:I41)</f>
        <v>325.85999999999996</v>
      </c>
      <c r="AMJ42" s="4"/>
    </row>
    <row r="43" spans="1:1024" s="12" customFormat="1" ht="18" customHeight="1" x14ac:dyDescent="0.25">
      <c r="A43" s="103"/>
      <c r="B43" s="10"/>
      <c r="C43" s="25" t="s">
        <v>25</v>
      </c>
      <c r="D43" s="26">
        <f>D32+D42</f>
        <v>1323</v>
      </c>
      <c r="E43" s="27">
        <v>185</v>
      </c>
      <c r="F43" s="27">
        <f>F32+F42</f>
        <v>17.844999999999999</v>
      </c>
      <c r="G43" s="27">
        <f>G32+G42</f>
        <v>15.899999999999999</v>
      </c>
      <c r="H43" s="27">
        <f>H32+H42</f>
        <v>120.86</v>
      </c>
      <c r="I43" s="27">
        <f>I32+I42</f>
        <v>673.22</v>
      </c>
      <c r="AMJ43" s="4"/>
    </row>
    <row r="44" spans="1:1024" s="12" customFormat="1" ht="15" customHeight="1" x14ac:dyDescent="0.25">
      <c r="A44" s="103" t="s">
        <v>34</v>
      </c>
      <c r="B44" s="10"/>
      <c r="C44" s="13" t="s">
        <v>10</v>
      </c>
      <c r="D44" s="20"/>
      <c r="E44" s="21"/>
      <c r="F44" s="21"/>
      <c r="G44" s="21"/>
      <c r="H44" s="21"/>
      <c r="I44" s="19"/>
      <c r="AMJ44" s="4"/>
    </row>
    <row r="45" spans="1:1024" s="12" customFormat="1" ht="20.45" customHeight="1" x14ac:dyDescent="0.25">
      <c r="A45" s="103"/>
      <c r="B45" s="10">
        <v>14</v>
      </c>
      <c r="C45" s="22" t="s">
        <v>35</v>
      </c>
      <c r="D45" s="23">
        <v>10</v>
      </c>
      <c r="E45" s="23"/>
      <c r="F45" s="19">
        <v>0.05</v>
      </c>
      <c r="G45" s="19">
        <v>7.25</v>
      </c>
      <c r="H45" s="19">
        <v>0.08</v>
      </c>
      <c r="I45" s="19">
        <f>(F45+H45)*4+G45*9</f>
        <v>65.77</v>
      </c>
      <c r="AMJ45" s="4"/>
    </row>
    <row r="46" spans="1:1024" s="12" customFormat="1" ht="20.45" customHeight="1" x14ac:dyDescent="0.25">
      <c r="A46" s="103"/>
      <c r="B46" s="42">
        <v>174</v>
      </c>
      <c r="C46" s="43" t="s">
        <v>36</v>
      </c>
      <c r="D46" s="44"/>
      <c r="E46" s="45"/>
      <c r="F46" s="45"/>
      <c r="G46" s="45"/>
      <c r="H46" s="45"/>
      <c r="I46" s="19"/>
      <c r="AMJ46" s="4"/>
    </row>
    <row r="47" spans="1:1024" s="46" customFormat="1" ht="16.7" customHeight="1" x14ac:dyDescent="0.25">
      <c r="A47" s="103"/>
      <c r="B47" s="10">
        <v>377</v>
      </c>
      <c r="C47" s="16" t="s">
        <v>27</v>
      </c>
      <c r="D47" s="20" t="s">
        <v>28</v>
      </c>
      <c r="E47" s="21"/>
      <c r="F47" s="21">
        <v>0.05</v>
      </c>
      <c r="G47" s="21">
        <v>0.01</v>
      </c>
      <c r="H47" s="21">
        <v>10.16</v>
      </c>
      <c r="I47" s="19">
        <f>(F47+H47)*4+G47*9</f>
        <v>40.930000000000007</v>
      </c>
      <c r="AMA47" s="12"/>
      <c r="AMB47" s="12"/>
      <c r="AMC47" s="12"/>
      <c r="AMJ47" s="4"/>
    </row>
    <row r="48" spans="1:1024" s="12" customFormat="1" ht="19.350000000000001" customHeight="1" x14ac:dyDescent="0.25">
      <c r="A48" s="103"/>
      <c r="B48" s="10"/>
      <c r="C48" s="22" t="s">
        <v>13</v>
      </c>
      <c r="D48" s="23">
        <v>30</v>
      </c>
      <c r="E48" s="23"/>
      <c r="F48" s="24">
        <v>2.1</v>
      </c>
      <c r="G48" s="24">
        <v>0.23</v>
      </c>
      <c r="H48" s="24">
        <v>13.96</v>
      </c>
      <c r="I48" s="19">
        <f>(F48+H48)*4+G48*9</f>
        <v>66.31</v>
      </c>
      <c r="AMJ48" s="4"/>
    </row>
    <row r="49" spans="1:1024" s="12" customFormat="1" ht="15" customHeight="1" x14ac:dyDescent="0.25">
      <c r="A49" s="103"/>
      <c r="B49" s="10">
        <v>338</v>
      </c>
      <c r="C49" s="16" t="s">
        <v>14</v>
      </c>
      <c r="D49" s="20">
        <v>100</v>
      </c>
      <c r="E49" s="21"/>
      <c r="F49" s="21">
        <v>0.4</v>
      </c>
      <c r="G49" s="21">
        <v>0.4</v>
      </c>
      <c r="H49" s="21">
        <v>9.8000000000000007</v>
      </c>
      <c r="I49" s="19">
        <f>(F49+H49)*4+G49*9</f>
        <v>44.400000000000006</v>
      </c>
      <c r="AMJ49" s="4"/>
    </row>
    <row r="50" spans="1:1024" s="12" customFormat="1" x14ac:dyDescent="0.25">
      <c r="A50" s="103"/>
      <c r="B50" s="13"/>
      <c r="C50" s="25" t="s">
        <v>15</v>
      </c>
      <c r="D50" s="26">
        <v>537</v>
      </c>
      <c r="E50" s="27"/>
      <c r="F50" s="27">
        <f>SUM(F45:F49)</f>
        <v>2.6</v>
      </c>
      <c r="G50" s="27">
        <f>SUM(G45:G49)</f>
        <v>7.8900000000000006</v>
      </c>
      <c r="H50" s="27">
        <f>SUM(H45:H49)</f>
        <v>34</v>
      </c>
      <c r="I50" s="27">
        <f>SUM(I45:I49)</f>
        <v>217.41</v>
      </c>
      <c r="AMJ50" s="4"/>
    </row>
    <row r="51" spans="1:1024" s="12" customFormat="1" x14ac:dyDescent="0.25">
      <c r="A51" s="103"/>
      <c r="B51" s="13"/>
      <c r="C51" s="13" t="s">
        <v>16</v>
      </c>
      <c r="D51" s="20"/>
      <c r="E51" s="21"/>
      <c r="F51" s="21"/>
      <c r="G51" s="21"/>
      <c r="H51" s="21"/>
      <c r="I51" s="19"/>
      <c r="AMJ51" s="4"/>
    </row>
    <row r="52" spans="1:1024" s="12" customFormat="1" x14ac:dyDescent="0.25">
      <c r="A52" s="103"/>
      <c r="B52" s="47"/>
      <c r="C52" s="48" t="s">
        <v>93</v>
      </c>
      <c r="D52" s="47"/>
      <c r="E52" s="49"/>
      <c r="F52" s="50"/>
      <c r="G52" s="50"/>
      <c r="H52" s="50"/>
      <c r="I52" s="51"/>
      <c r="AMJ52" s="4"/>
    </row>
    <row r="53" spans="1:1024" s="12" customFormat="1" x14ac:dyDescent="0.25">
      <c r="A53" s="103"/>
      <c r="B53" s="10">
        <v>102</v>
      </c>
      <c r="C53" s="16" t="s">
        <v>38</v>
      </c>
      <c r="D53" s="17">
        <v>200</v>
      </c>
      <c r="E53" s="18"/>
      <c r="F53" s="18">
        <v>4.0999999999999996</v>
      </c>
      <c r="G53" s="18">
        <v>4.3</v>
      </c>
      <c r="H53" s="18">
        <v>15.2</v>
      </c>
      <c r="I53" s="19">
        <f>(F53+H53)*4+G53*9</f>
        <v>115.89999999999998</v>
      </c>
      <c r="AMJ53" s="4"/>
    </row>
    <row r="54" spans="1:1024" s="12" customFormat="1" x14ac:dyDescent="0.25">
      <c r="A54" s="103"/>
      <c r="B54" s="10" t="s">
        <v>39</v>
      </c>
      <c r="C54" s="16" t="s">
        <v>40</v>
      </c>
      <c r="D54" s="20" t="s">
        <v>41</v>
      </c>
      <c r="E54" s="21"/>
      <c r="F54" s="21">
        <v>16.54</v>
      </c>
      <c r="G54" s="21">
        <v>18.399999999999999</v>
      </c>
      <c r="H54" s="21">
        <v>35.03</v>
      </c>
      <c r="I54" s="19">
        <f>(F54+H54)*4+G54*9</f>
        <v>371.88</v>
      </c>
      <c r="AMJ54" s="4"/>
    </row>
    <row r="55" spans="1:1024" s="12" customFormat="1" ht="21.75" customHeight="1" x14ac:dyDescent="0.25">
      <c r="A55" s="103"/>
      <c r="B55" s="10">
        <v>342</v>
      </c>
      <c r="C55" s="16" t="s">
        <v>82</v>
      </c>
      <c r="D55" s="20">
        <v>180</v>
      </c>
      <c r="E55" s="21"/>
      <c r="F55" s="21"/>
      <c r="G55" s="21"/>
      <c r="H55" s="21"/>
      <c r="I55" s="19"/>
      <c r="AMJ55" s="4"/>
    </row>
    <row r="56" spans="1:1024" s="12" customFormat="1" ht="15.75" customHeight="1" x14ac:dyDescent="0.25">
      <c r="A56" s="103"/>
      <c r="B56" s="10"/>
      <c r="C56" s="16" t="s">
        <v>13</v>
      </c>
      <c r="D56" s="23">
        <v>20</v>
      </c>
      <c r="E56" s="23"/>
      <c r="F56" s="24">
        <v>1.58</v>
      </c>
      <c r="G56" s="24">
        <v>0.2</v>
      </c>
      <c r="H56" s="24">
        <v>9.66</v>
      </c>
      <c r="I56" s="19">
        <f>(F56+H56)*4+G56*9</f>
        <v>46.76</v>
      </c>
      <c r="AMJ56" s="4"/>
    </row>
    <row r="57" spans="1:1024" s="12" customFormat="1" ht="16.5" customHeight="1" x14ac:dyDescent="0.25">
      <c r="A57" s="103"/>
      <c r="B57" s="10"/>
      <c r="C57" s="16" t="s">
        <v>22</v>
      </c>
      <c r="D57" s="23">
        <v>40</v>
      </c>
      <c r="E57" s="23"/>
      <c r="F57" s="24">
        <v>2.64</v>
      </c>
      <c r="G57" s="24">
        <v>0.48</v>
      </c>
      <c r="H57" s="24">
        <v>15.86</v>
      </c>
      <c r="I57" s="19">
        <v>78.319999999999993</v>
      </c>
      <c r="AMJ57" s="4"/>
    </row>
    <row r="58" spans="1:1024" s="12" customFormat="1" ht="16.5" customHeight="1" x14ac:dyDescent="0.25">
      <c r="A58" s="103"/>
      <c r="B58" s="10"/>
      <c r="C58" s="16" t="s">
        <v>42</v>
      </c>
      <c r="D58" s="20">
        <v>90</v>
      </c>
      <c r="E58" s="21"/>
      <c r="F58" s="21">
        <v>3.9</v>
      </c>
      <c r="G58" s="21">
        <v>15</v>
      </c>
      <c r="H58" s="21">
        <v>19.899999999999999</v>
      </c>
      <c r="I58" s="19">
        <f>(F58+H58)*4+G58*9</f>
        <v>230.2</v>
      </c>
      <c r="AMJ58" s="4"/>
    </row>
    <row r="59" spans="1:1024" s="12" customFormat="1" x14ac:dyDescent="0.25">
      <c r="A59" s="103"/>
      <c r="B59" s="13"/>
      <c r="C59" s="25" t="s">
        <v>15</v>
      </c>
      <c r="D59" s="26">
        <v>800</v>
      </c>
      <c r="E59" s="27"/>
      <c r="F59" s="27">
        <f>SUM(F52:F58)</f>
        <v>28.759999999999998</v>
      </c>
      <c r="G59" s="27">
        <f>SUM(G52:G58)</f>
        <v>38.379999999999995</v>
      </c>
      <c r="H59" s="27">
        <f>SUM(H52:H58)</f>
        <v>95.65</v>
      </c>
      <c r="I59" s="27">
        <f>SUM(I52:I58)</f>
        <v>843.06</v>
      </c>
      <c r="AMJ59" s="4"/>
    </row>
    <row r="60" spans="1:1024" s="12" customFormat="1" ht="17.25" customHeight="1" x14ac:dyDescent="0.25">
      <c r="A60" s="103"/>
      <c r="B60" s="13"/>
      <c r="C60" s="25" t="s">
        <v>25</v>
      </c>
      <c r="D60" s="26">
        <f>D50+D59</f>
        <v>1337</v>
      </c>
      <c r="E60" s="27">
        <v>185</v>
      </c>
      <c r="F60" s="27">
        <f>F50+F59+F59</f>
        <v>60.12</v>
      </c>
      <c r="G60" s="27">
        <f>G50+G59+G59</f>
        <v>84.649999999999991</v>
      </c>
      <c r="H60" s="27">
        <f>H50+H59+H59</f>
        <v>225.3</v>
      </c>
      <c r="I60" s="27">
        <f>(F60+H60)*4+G60*9</f>
        <v>1903.53</v>
      </c>
      <c r="AMJ60" s="4"/>
    </row>
    <row r="61" spans="1:1024" s="12" customFormat="1" x14ac:dyDescent="0.25">
      <c r="A61" s="103"/>
      <c r="B61" s="13"/>
      <c r="C61" s="13" t="s">
        <v>10</v>
      </c>
      <c r="D61" s="14"/>
      <c r="E61" s="15"/>
      <c r="F61" s="15"/>
      <c r="G61" s="15"/>
      <c r="H61" s="15" t="s">
        <v>44</v>
      </c>
      <c r="I61" s="19"/>
      <c r="AMJ61" s="4"/>
    </row>
    <row r="62" spans="1:1024" s="12" customFormat="1" ht="18.75" customHeight="1" x14ac:dyDescent="0.25">
      <c r="A62" s="103" t="s">
        <v>43</v>
      </c>
      <c r="B62" s="10">
        <v>16</v>
      </c>
      <c r="C62" s="16" t="s">
        <v>53</v>
      </c>
      <c r="D62" s="17">
        <v>15</v>
      </c>
      <c r="E62" s="18"/>
      <c r="F62" s="18">
        <v>3.39</v>
      </c>
      <c r="G62" s="18">
        <v>3.13</v>
      </c>
      <c r="H62" s="18">
        <v>0</v>
      </c>
      <c r="I62" s="19">
        <f>(F62+H62)*4+G62*9</f>
        <v>41.73</v>
      </c>
      <c r="AMJ62" s="4"/>
    </row>
    <row r="63" spans="1:1024" s="12" customFormat="1" ht="20.45" customHeight="1" x14ac:dyDescent="0.25">
      <c r="A63" s="103"/>
      <c r="B63" s="59"/>
      <c r="C63" s="60" t="s">
        <v>54</v>
      </c>
      <c r="D63" s="61" t="s">
        <v>55</v>
      </c>
      <c r="E63" s="62"/>
      <c r="F63" s="45">
        <v>6.42</v>
      </c>
      <c r="G63" s="45">
        <v>4.08</v>
      </c>
      <c r="H63" s="45">
        <v>44.22</v>
      </c>
      <c r="I63" s="19">
        <v>211.23</v>
      </c>
      <c r="AMJ63" s="4"/>
    </row>
    <row r="64" spans="1:1024" s="12" customFormat="1" ht="20.45" customHeight="1" x14ac:dyDescent="0.25">
      <c r="A64" s="103"/>
      <c r="B64" s="10">
        <v>377</v>
      </c>
      <c r="C64" s="16" t="s">
        <v>27</v>
      </c>
      <c r="D64" s="20" t="s">
        <v>28</v>
      </c>
      <c r="E64" s="21"/>
      <c r="F64" s="21">
        <v>0.05</v>
      </c>
      <c r="G64" s="21">
        <v>0.01</v>
      </c>
      <c r="H64" s="21">
        <v>10.16</v>
      </c>
      <c r="I64" s="19">
        <f>(F64+H64)*4+G64*9</f>
        <v>40.930000000000007</v>
      </c>
      <c r="AMJ64" s="4"/>
    </row>
    <row r="65" spans="1:1024" s="12" customFormat="1" ht="19.350000000000001" customHeight="1" x14ac:dyDescent="0.25">
      <c r="A65" s="103"/>
      <c r="B65" s="10"/>
      <c r="C65" s="22" t="s">
        <v>13</v>
      </c>
      <c r="D65" s="23">
        <v>30</v>
      </c>
      <c r="E65" s="23"/>
      <c r="F65" s="24">
        <v>2.1</v>
      </c>
      <c r="G65" s="24">
        <v>0.23</v>
      </c>
      <c r="H65" s="24">
        <v>13.96</v>
      </c>
      <c r="I65" s="19">
        <f>(F65+H65)*4+G65*9</f>
        <v>66.31</v>
      </c>
      <c r="AMJ65" s="4"/>
    </row>
    <row r="66" spans="1:1024" s="12" customFormat="1" ht="19.350000000000001" customHeight="1" x14ac:dyDescent="0.25">
      <c r="A66" s="103"/>
      <c r="B66" s="94"/>
      <c r="C66" s="22" t="s">
        <v>96</v>
      </c>
      <c r="D66" s="23"/>
      <c r="E66" s="23"/>
      <c r="F66" s="24"/>
      <c r="G66" s="24"/>
      <c r="H66" s="24"/>
      <c r="I66" s="19"/>
      <c r="AMJ66" s="4"/>
    </row>
    <row r="67" spans="1:1024" s="12" customFormat="1" ht="15" customHeight="1" x14ac:dyDescent="0.25">
      <c r="A67" s="103"/>
      <c r="B67" s="10">
        <v>338</v>
      </c>
      <c r="C67" s="16" t="s">
        <v>14</v>
      </c>
      <c r="D67" s="20">
        <v>100</v>
      </c>
      <c r="E67" s="21"/>
      <c r="F67" s="21">
        <v>0.4</v>
      </c>
      <c r="G67" s="21">
        <v>0.4</v>
      </c>
      <c r="H67" s="21">
        <v>9.8000000000000007</v>
      </c>
      <c r="I67" s="19">
        <f>(F67+H67)*4+G67*9</f>
        <v>44.400000000000006</v>
      </c>
      <c r="AMJ67" s="4"/>
    </row>
    <row r="68" spans="1:1024" s="12" customFormat="1" ht="24.75" customHeight="1" x14ac:dyDescent="0.25">
      <c r="A68" s="103"/>
      <c r="B68" s="10"/>
      <c r="C68" s="25" t="s">
        <v>56</v>
      </c>
      <c r="D68" s="63">
        <v>532</v>
      </c>
      <c r="E68" s="64"/>
      <c r="F68" s="65">
        <f>SUM(F62:F67)</f>
        <v>12.360000000000001</v>
      </c>
      <c r="G68" s="65">
        <f>SUM(G62:G67)</f>
        <v>7.8500000000000005</v>
      </c>
      <c r="H68" s="65">
        <f>SUM(H62:H67)</f>
        <v>78.14</v>
      </c>
      <c r="I68" s="65">
        <f>SUM(I62:I67)</f>
        <v>404.6</v>
      </c>
      <c r="AMJ68" s="4"/>
    </row>
    <row r="69" spans="1:1024" s="12" customFormat="1" x14ac:dyDescent="0.25">
      <c r="A69" s="103"/>
      <c r="B69" s="10"/>
      <c r="C69" s="28" t="s">
        <v>16</v>
      </c>
      <c r="D69" s="20"/>
      <c r="E69" s="21"/>
      <c r="F69" s="21"/>
      <c r="G69" s="21"/>
      <c r="H69" s="21"/>
      <c r="I69" s="19"/>
      <c r="AMJ69" s="4"/>
    </row>
    <row r="70" spans="1:1024" s="12" customFormat="1" ht="16.5" customHeight="1" x14ac:dyDescent="0.25">
      <c r="A70" s="103"/>
      <c r="B70" s="10">
        <v>49</v>
      </c>
      <c r="C70" s="16" t="s">
        <v>48</v>
      </c>
      <c r="D70" s="20">
        <v>60</v>
      </c>
      <c r="E70" s="21"/>
      <c r="F70" s="21">
        <v>1.28</v>
      </c>
      <c r="G70" s="21">
        <v>10.130000000000001</v>
      </c>
      <c r="H70" s="21">
        <v>6.79</v>
      </c>
      <c r="I70" s="19">
        <v>123.47</v>
      </c>
      <c r="AMJ70" s="4"/>
    </row>
    <row r="71" spans="1:1024" s="12" customFormat="1" ht="18" customHeight="1" x14ac:dyDescent="0.25">
      <c r="A71" s="103"/>
      <c r="B71" s="10">
        <v>103</v>
      </c>
      <c r="C71" s="16" t="s">
        <v>49</v>
      </c>
      <c r="D71" s="23">
        <v>200</v>
      </c>
      <c r="E71" s="23"/>
      <c r="F71" s="24">
        <v>2.56</v>
      </c>
      <c r="G71" s="24">
        <v>3.22</v>
      </c>
      <c r="H71" s="24">
        <v>16.3</v>
      </c>
      <c r="I71" s="19">
        <f>(F71+H71)*4+G71*9</f>
        <v>104.42</v>
      </c>
      <c r="AMJ71" s="4"/>
    </row>
    <row r="72" spans="1:1024" s="12" customFormat="1" ht="22.35" customHeight="1" x14ac:dyDescent="0.25">
      <c r="A72" s="103"/>
      <c r="B72" s="10"/>
      <c r="C72" s="16" t="s">
        <v>50</v>
      </c>
      <c r="D72" s="20" t="s">
        <v>30</v>
      </c>
      <c r="E72" s="21"/>
      <c r="F72" s="21">
        <v>15.58</v>
      </c>
      <c r="G72" s="21">
        <v>8.7899999999999991</v>
      </c>
      <c r="H72" s="21">
        <v>16.100000000000001</v>
      </c>
      <c r="I72" s="19">
        <v>206</v>
      </c>
      <c r="AMJ72" s="4"/>
    </row>
    <row r="73" spans="1:1024" s="12" customFormat="1" ht="21.75" customHeight="1" x14ac:dyDescent="0.25">
      <c r="A73" s="103"/>
      <c r="B73" s="10">
        <v>342</v>
      </c>
      <c r="C73" s="16" t="s">
        <v>31</v>
      </c>
      <c r="D73" s="20">
        <v>180</v>
      </c>
      <c r="E73" s="21"/>
      <c r="F73" s="21">
        <v>0.14000000000000001</v>
      </c>
      <c r="G73" s="21">
        <v>0.04</v>
      </c>
      <c r="H73" s="21">
        <v>13.88</v>
      </c>
      <c r="I73" s="19">
        <f>(F73+H73)*4+G73*9</f>
        <v>56.440000000000005</v>
      </c>
      <c r="AMJ73" s="4"/>
    </row>
    <row r="74" spans="1:1024" s="12" customFormat="1" ht="18" customHeight="1" x14ac:dyDescent="0.25">
      <c r="A74" s="103"/>
      <c r="B74" s="10"/>
      <c r="C74" s="16" t="s">
        <v>13</v>
      </c>
      <c r="D74" s="23">
        <v>20</v>
      </c>
      <c r="E74" s="23"/>
      <c r="F74" s="24">
        <v>1.58</v>
      </c>
      <c r="G74" s="24">
        <v>0.2</v>
      </c>
      <c r="H74" s="24">
        <v>9.66</v>
      </c>
      <c r="I74" s="19">
        <f>(F74+H74)*4+G74*9</f>
        <v>46.76</v>
      </c>
      <c r="AMJ74" s="4"/>
    </row>
    <row r="75" spans="1:1024" s="12" customFormat="1" ht="16.5" customHeight="1" x14ac:dyDescent="0.25">
      <c r="A75" s="103"/>
      <c r="B75" s="10"/>
      <c r="C75" s="16" t="s">
        <v>22</v>
      </c>
      <c r="D75" s="23">
        <v>40</v>
      </c>
      <c r="E75" s="23"/>
      <c r="F75" s="24">
        <v>2.64</v>
      </c>
      <c r="G75" s="24">
        <v>0.48</v>
      </c>
      <c r="H75" s="24">
        <v>15.86</v>
      </c>
      <c r="I75" s="19">
        <v>78.319999999999993</v>
      </c>
      <c r="AMJ75" s="4"/>
    </row>
    <row r="76" spans="1:1024" s="12" customFormat="1" ht="16.5" customHeight="1" x14ac:dyDescent="0.25">
      <c r="A76" s="103"/>
      <c r="B76" s="10">
        <v>421</v>
      </c>
      <c r="C76" s="16" t="s">
        <v>51</v>
      </c>
      <c r="D76" s="20">
        <v>60</v>
      </c>
      <c r="E76" s="21"/>
      <c r="F76" s="21">
        <v>4.51</v>
      </c>
      <c r="G76" s="21">
        <v>5.65</v>
      </c>
      <c r="H76" s="21">
        <v>43.93</v>
      </c>
      <c r="I76" s="19">
        <f>(F76+H76)*4+G76*9</f>
        <v>244.60999999999999</v>
      </c>
      <c r="AMJ76" s="4"/>
    </row>
    <row r="77" spans="1:1024" s="12" customFormat="1" x14ac:dyDescent="0.25">
      <c r="A77" s="103"/>
      <c r="B77" s="10"/>
      <c r="C77" s="25" t="s">
        <v>24</v>
      </c>
      <c r="D77" s="58">
        <f>SUM(D70:D76)</f>
        <v>560</v>
      </c>
      <c r="E77" s="27"/>
      <c r="F77" s="27">
        <f>SUM(F70:F76)</f>
        <v>28.29</v>
      </c>
      <c r="G77" s="27">
        <f>SUM(G70:G76)</f>
        <v>28.509999999999998</v>
      </c>
      <c r="H77" s="27">
        <f>SUM(H70:H76)</f>
        <v>122.52000000000001</v>
      </c>
      <c r="I77" s="27">
        <f>SUM(I70:I76)</f>
        <v>860.0200000000001</v>
      </c>
      <c r="AMJ77" s="4"/>
    </row>
    <row r="78" spans="1:1024" s="12" customFormat="1" x14ac:dyDescent="0.25">
      <c r="A78" s="103"/>
      <c r="B78" s="10"/>
      <c r="C78" s="25"/>
      <c r="D78" s="58"/>
      <c r="E78" s="27"/>
      <c r="F78" s="27"/>
      <c r="G78" s="27"/>
      <c r="H78" s="27"/>
      <c r="I78" s="27"/>
      <c r="AMJ78" s="4"/>
    </row>
    <row r="79" spans="1:1024" s="12" customFormat="1" x14ac:dyDescent="0.25">
      <c r="A79" s="9"/>
      <c r="B79" s="10"/>
      <c r="C79" s="13" t="s">
        <v>10</v>
      </c>
      <c r="D79" s="14"/>
      <c r="E79" s="15"/>
      <c r="F79" s="15"/>
      <c r="G79" s="15"/>
      <c r="H79" s="15"/>
      <c r="I79" s="19"/>
      <c r="AMJ79" s="4"/>
    </row>
    <row r="80" spans="1:1024" s="12" customFormat="1" ht="15" customHeight="1" x14ac:dyDescent="0.25">
      <c r="A80" s="103" t="s">
        <v>52</v>
      </c>
      <c r="B80" s="10">
        <v>15</v>
      </c>
      <c r="C80" s="30" t="s">
        <v>45</v>
      </c>
      <c r="D80" s="52">
        <v>18</v>
      </c>
      <c r="E80" s="23"/>
      <c r="F80" s="34">
        <v>1.8</v>
      </c>
      <c r="G80" s="34">
        <v>5.3</v>
      </c>
      <c r="H80" s="34">
        <v>0.9</v>
      </c>
      <c r="I80" s="34">
        <v>52.9</v>
      </c>
      <c r="AMJ80" s="4"/>
    </row>
    <row r="81" spans="1:1024" s="12" customFormat="1" ht="20.45" customHeight="1" x14ac:dyDescent="0.25">
      <c r="A81" s="103"/>
      <c r="B81" s="53">
        <v>175</v>
      </c>
      <c r="C81" s="54" t="s">
        <v>94</v>
      </c>
      <c r="D81" s="55"/>
      <c r="E81" s="2"/>
      <c r="F81" s="56"/>
      <c r="G81" s="56"/>
      <c r="H81" s="56"/>
      <c r="I81" s="56"/>
      <c r="AMJ81" s="4"/>
    </row>
    <row r="82" spans="1:1024" s="12" customFormat="1" ht="20.100000000000001" customHeight="1" x14ac:dyDescent="0.25">
      <c r="A82" s="103"/>
      <c r="B82" s="10">
        <v>376</v>
      </c>
      <c r="C82" s="16" t="s">
        <v>46</v>
      </c>
      <c r="D82" s="20" t="s">
        <v>47</v>
      </c>
      <c r="E82" s="21"/>
      <c r="F82" s="19">
        <v>0.05</v>
      </c>
      <c r="G82" s="19">
        <v>0.01</v>
      </c>
      <c r="H82" s="19">
        <v>10.16</v>
      </c>
      <c r="I82" s="19">
        <f>(F82+H82)*4+G82*9</f>
        <v>40.930000000000007</v>
      </c>
      <c r="AMD82" s="4"/>
      <c r="AME82" s="4"/>
      <c r="AMF82" s="4"/>
      <c r="AMG82" s="4"/>
      <c r="AMH82" s="4"/>
      <c r="AMI82" s="4"/>
      <c r="AMJ82" s="4"/>
    </row>
    <row r="83" spans="1:1024" s="46" customFormat="1" ht="16.7" customHeight="1" x14ac:dyDescent="0.25">
      <c r="A83" s="103"/>
      <c r="B83" s="10"/>
      <c r="C83" s="22" t="s">
        <v>13</v>
      </c>
      <c r="D83" s="23">
        <v>30</v>
      </c>
      <c r="E83" s="23"/>
      <c r="F83" s="24">
        <v>2.1</v>
      </c>
      <c r="G83" s="24">
        <v>0.23</v>
      </c>
      <c r="H83" s="24">
        <v>13.96</v>
      </c>
      <c r="I83" s="19">
        <f>(F83+H83)*4+G83*9</f>
        <v>66.31</v>
      </c>
      <c r="AMA83" s="12"/>
      <c r="AMB83" s="12"/>
      <c r="AMC83" s="12"/>
      <c r="AMJ83" s="4"/>
    </row>
    <row r="84" spans="1:1024" s="12" customFormat="1" ht="15" customHeight="1" x14ac:dyDescent="0.25">
      <c r="A84" s="103"/>
      <c r="B84" s="10">
        <v>338</v>
      </c>
      <c r="C84" s="16" t="s">
        <v>95</v>
      </c>
      <c r="D84" s="20"/>
      <c r="E84" s="21"/>
      <c r="F84" s="21"/>
      <c r="G84" s="21"/>
      <c r="H84" s="21"/>
      <c r="I84" s="19"/>
      <c r="AMJ84" s="4"/>
    </row>
    <row r="85" spans="1:1024" s="12" customFormat="1" ht="15" x14ac:dyDescent="0.25">
      <c r="A85" s="103"/>
      <c r="AMJ85" s="4"/>
    </row>
    <row r="86" spans="1:1024" s="46" customFormat="1" x14ac:dyDescent="0.25">
      <c r="A86" s="103"/>
      <c r="B86" s="10"/>
      <c r="C86" s="28" t="s">
        <v>16</v>
      </c>
      <c r="D86" s="20"/>
      <c r="E86" s="21"/>
      <c r="F86" s="66"/>
      <c r="G86" s="66"/>
      <c r="H86" s="66"/>
      <c r="I86" s="67"/>
      <c r="AMA86" s="12"/>
      <c r="AMB86" s="12"/>
      <c r="AMC86" s="12"/>
      <c r="AMJ86" s="4"/>
    </row>
    <row r="87" spans="1:1024" s="12" customFormat="1" x14ac:dyDescent="0.25">
      <c r="A87" s="103"/>
      <c r="B87" s="10">
        <v>20</v>
      </c>
      <c r="C87" s="16" t="s">
        <v>57</v>
      </c>
      <c r="D87" s="20">
        <v>60</v>
      </c>
      <c r="E87" s="21"/>
      <c r="F87" s="18">
        <v>0.72</v>
      </c>
      <c r="G87" s="18">
        <v>2.27</v>
      </c>
      <c r="H87" s="18">
        <v>4.26</v>
      </c>
      <c r="I87" s="19">
        <f>(F87+H87)*4+G87*9</f>
        <v>40.349999999999994</v>
      </c>
      <c r="AMJ87" s="4"/>
    </row>
    <row r="88" spans="1:1024" s="12" customFormat="1" x14ac:dyDescent="0.25">
      <c r="A88" s="103"/>
      <c r="B88" s="10">
        <v>101</v>
      </c>
      <c r="C88" s="16" t="s">
        <v>58</v>
      </c>
      <c r="D88" s="17">
        <v>200</v>
      </c>
      <c r="E88" s="18"/>
      <c r="F88" s="18">
        <v>1.59</v>
      </c>
      <c r="G88" s="18">
        <v>4.05</v>
      </c>
      <c r="H88" s="18">
        <v>13.62</v>
      </c>
      <c r="I88" s="18">
        <f>(F88+H88)*4+G88*9</f>
        <v>97.289999999999992</v>
      </c>
      <c r="AMJ88" s="4"/>
    </row>
    <row r="89" spans="1:1024" s="12" customFormat="1" ht="18.600000000000001" customHeight="1" x14ac:dyDescent="0.25">
      <c r="A89" s="103"/>
      <c r="B89" s="10" t="s">
        <v>59</v>
      </c>
      <c r="C89" s="16" t="s">
        <v>60</v>
      </c>
      <c r="D89" s="20" t="s">
        <v>30</v>
      </c>
      <c r="E89" s="21"/>
      <c r="F89" s="19">
        <v>17.73</v>
      </c>
      <c r="G89" s="19">
        <v>15.13</v>
      </c>
      <c r="H89" s="19">
        <v>32.03</v>
      </c>
      <c r="I89" s="19">
        <v>332.77</v>
      </c>
      <c r="AMJ89" s="4"/>
    </row>
    <row r="90" spans="1:1024" s="12" customFormat="1" ht="22.9" customHeight="1" x14ac:dyDescent="0.25">
      <c r="A90" s="103"/>
      <c r="B90" s="10">
        <v>349</v>
      </c>
      <c r="C90" s="22" t="s">
        <v>61</v>
      </c>
      <c r="D90" s="23">
        <v>180</v>
      </c>
      <c r="E90" s="23"/>
      <c r="F90" s="24">
        <v>0.4</v>
      </c>
      <c r="G90" s="24">
        <v>0.02</v>
      </c>
      <c r="H90" s="24">
        <v>20.6</v>
      </c>
      <c r="I90" s="19">
        <f>(F90+H90)*4+G90*9</f>
        <v>84.18</v>
      </c>
      <c r="AMJ90" s="4"/>
    </row>
    <row r="91" spans="1:1024" s="12" customFormat="1" ht="15.75" customHeight="1" x14ac:dyDescent="0.25">
      <c r="A91" s="103"/>
      <c r="B91" s="10"/>
      <c r="C91" s="16" t="s">
        <v>13</v>
      </c>
      <c r="D91" s="23">
        <v>20</v>
      </c>
      <c r="E91" s="23"/>
      <c r="F91" s="24">
        <v>1.58</v>
      </c>
      <c r="G91" s="24">
        <v>0.2</v>
      </c>
      <c r="H91" s="24">
        <v>9.66</v>
      </c>
      <c r="I91" s="19">
        <f>(F91+H91)*4+G91*9</f>
        <v>46.76</v>
      </c>
      <c r="AMJ91" s="4"/>
    </row>
    <row r="92" spans="1:1024" s="12" customFormat="1" ht="16.5" customHeight="1" x14ac:dyDescent="0.25">
      <c r="A92" s="103"/>
      <c r="B92" s="10"/>
      <c r="C92" s="16" t="s">
        <v>22</v>
      </c>
      <c r="D92" s="23">
        <v>40</v>
      </c>
      <c r="E92" s="23"/>
      <c r="F92" s="24">
        <v>2.64</v>
      </c>
      <c r="G92" s="24">
        <v>0.48</v>
      </c>
      <c r="H92" s="24">
        <v>15.86</v>
      </c>
      <c r="I92" s="19">
        <v>78.319999999999993</v>
      </c>
      <c r="AMJ92" s="4"/>
    </row>
    <row r="93" spans="1:1024" s="12" customFormat="1" ht="16.5" customHeight="1" x14ac:dyDescent="0.25">
      <c r="A93" s="103"/>
      <c r="B93" s="10"/>
      <c r="C93" s="16"/>
      <c r="D93" s="20"/>
      <c r="E93" s="21"/>
      <c r="F93" s="68"/>
      <c r="G93" s="68"/>
      <c r="H93" s="68"/>
      <c r="I93" s="68"/>
      <c r="AMJ93" s="4"/>
    </row>
    <row r="94" spans="1:1024" s="12" customFormat="1" ht="16.5" customHeight="1" x14ac:dyDescent="0.25">
      <c r="A94" s="103"/>
      <c r="B94" s="10"/>
      <c r="C94" s="25" t="s">
        <v>24</v>
      </c>
      <c r="D94" s="26">
        <v>800</v>
      </c>
      <c r="E94" s="27"/>
      <c r="F94" s="27">
        <f>SUM(F87:F93)</f>
        <v>24.659999999999997</v>
      </c>
      <c r="G94" s="27">
        <f>SUM(G87:G93)</f>
        <v>22.150000000000002</v>
      </c>
      <c r="H94" s="27">
        <f>SUM(H87:H93)</f>
        <v>96.029999999999987</v>
      </c>
      <c r="I94" s="27">
        <f>SUM(I87:I93)</f>
        <v>679.66999999999985</v>
      </c>
      <c r="AMJ94" s="4"/>
    </row>
    <row r="95" spans="1:1024" s="12" customFormat="1" ht="15.75" customHeight="1" x14ac:dyDescent="0.25">
      <c r="A95" s="103"/>
      <c r="B95" s="10"/>
      <c r="C95" s="25" t="s">
        <v>25</v>
      </c>
      <c r="D95" s="26">
        <f>D68+D94</f>
        <v>1332</v>
      </c>
      <c r="E95" s="27">
        <v>185</v>
      </c>
      <c r="F95" s="27">
        <f>F68+F94</f>
        <v>37.019999999999996</v>
      </c>
      <c r="G95" s="27">
        <f>G68+G94</f>
        <v>30.000000000000004</v>
      </c>
      <c r="H95" s="27">
        <f>H68+H94</f>
        <v>174.17</v>
      </c>
      <c r="I95" s="27">
        <f>I68+I94</f>
        <v>1084.27</v>
      </c>
      <c r="AMJ95" s="4"/>
    </row>
    <row r="96" spans="1:1024" s="12" customFormat="1" x14ac:dyDescent="0.25">
      <c r="A96" s="103"/>
      <c r="B96" s="13"/>
      <c r="C96" s="13" t="s">
        <v>10</v>
      </c>
      <c r="D96" s="14"/>
      <c r="E96" s="15"/>
      <c r="F96" s="15"/>
      <c r="G96" s="15"/>
      <c r="H96" s="15"/>
      <c r="I96" s="19"/>
      <c r="AMJ96" s="4"/>
    </row>
    <row r="97" spans="1:1024" s="12" customFormat="1" ht="15" customHeight="1" x14ac:dyDescent="0.25">
      <c r="A97" s="103" t="s">
        <v>62</v>
      </c>
      <c r="B97" s="10">
        <v>14</v>
      </c>
      <c r="C97" s="16" t="s">
        <v>11</v>
      </c>
      <c r="D97" s="17">
        <v>10</v>
      </c>
      <c r="E97" s="18"/>
      <c r="F97" s="18">
        <v>0.01</v>
      </c>
      <c r="G97" s="18">
        <v>3.87</v>
      </c>
      <c r="H97" s="18">
        <v>1.22</v>
      </c>
      <c r="I97" s="19">
        <v>41.5</v>
      </c>
      <c r="AMJ97" s="4"/>
    </row>
    <row r="98" spans="1:1024" s="12" customFormat="1" x14ac:dyDescent="0.25">
      <c r="A98" s="103"/>
      <c r="B98" s="53">
        <v>173</v>
      </c>
      <c r="C98" s="60" t="s">
        <v>83</v>
      </c>
      <c r="D98" s="61"/>
      <c r="E98" s="62"/>
      <c r="F98" s="62"/>
      <c r="G98" s="62"/>
      <c r="H98" s="62"/>
      <c r="I98" s="19"/>
      <c r="AMJ98" s="4"/>
    </row>
    <row r="99" spans="1:1024" s="12" customFormat="1" ht="29.85" customHeight="1" x14ac:dyDescent="0.25">
      <c r="A99" s="103"/>
      <c r="B99" s="10">
        <v>377</v>
      </c>
      <c r="C99" s="16" t="s">
        <v>27</v>
      </c>
      <c r="D99" s="20" t="s">
        <v>28</v>
      </c>
      <c r="E99" s="21"/>
      <c r="F99" s="21">
        <v>0.05</v>
      </c>
      <c r="G99" s="21">
        <v>0.01</v>
      </c>
      <c r="H99" s="21">
        <v>10.16</v>
      </c>
      <c r="I99" s="19">
        <f>(F99+H99)*4+G99*9</f>
        <v>40.930000000000007</v>
      </c>
      <c r="AMD99" s="4"/>
      <c r="AME99" s="4"/>
      <c r="AMF99" s="4"/>
      <c r="AMG99" s="4"/>
      <c r="AMH99" s="4"/>
      <c r="AMI99" s="4"/>
      <c r="AMJ99" s="4"/>
    </row>
    <row r="100" spans="1:1024" s="12" customFormat="1" ht="19.350000000000001" customHeight="1" x14ac:dyDescent="0.25">
      <c r="A100" s="103"/>
      <c r="B100" s="10"/>
      <c r="C100" s="22" t="s">
        <v>13</v>
      </c>
      <c r="D100" s="23">
        <v>30</v>
      </c>
      <c r="E100" s="23"/>
      <c r="F100" s="24">
        <v>2.1</v>
      </c>
      <c r="G100" s="24">
        <v>0.23</v>
      </c>
      <c r="H100" s="24">
        <v>13.96</v>
      </c>
      <c r="I100" s="19">
        <f>(F100+H100)*4+G100*9</f>
        <v>66.31</v>
      </c>
      <c r="AMJ100" s="4"/>
    </row>
    <row r="101" spans="1:1024" s="12" customFormat="1" ht="19.350000000000001" customHeight="1" x14ac:dyDescent="0.25">
      <c r="A101" s="103"/>
      <c r="B101" s="10">
        <v>338</v>
      </c>
      <c r="C101" s="16" t="s">
        <v>14</v>
      </c>
      <c r="D101" s="20">
        <v>100</v>
      </c>
      <c r="E101" s="21"/>
      <c r="F101" s="21">
        <v>0.4</v>
      </c>
      <c r="G101" s="21">
        <v>0.4</v>
      </c>
      <c r="H101" s="21">
        <v>9.8000000000000007</v>
      </c>
      <c r="I101" s="19">
        <f>(F101+H101)*4+G101*9</f>
        <v>44.400000000000006</v>
      </c>
      <c r="AMJ101" s="4"/>
    </row>
    <row r="102" spans="1:1024" s="12" customFormat="1" x14ac:dyDescent="0.25">
      <c r="A102" s="103"/>
      <c r="B102" s="13"/>
      <c r="C102" s="25" t="s">
        <v>15</v>
      </c>
      <c r="D102" s="26">
        <v>500</v>
      </c>
      <c r="E102" s="27"/>
      <c r="F102" s="57">
        <f>SUM(F97:F101)</f>
        <v>2.56</v>
      </c>
      <c r="G102" s="57">
        <f>SUM(G97:G101)</f>
        <v>4.5100000000000007</v>
      </c>
      <c r="H102" s="57">
        <f>SUM(H97:H101)</f>
        <v>35.14</v>
      </c>
      <c r="I102" s="57">
        <f>SUM(I97:I101)</f>
        <v>193.14000000000001</v>
      </c>
      <c r="AMJ102" s="4"/>
    </row>
    <row r="103" spans="1:1024" s="12" customFormat="1" x14ac:dyDescent="0.25">
      <c r="A103" s="103"/>
      <c r="B103" s="13"/>
      <c r="C103" s="28" t="s">
        <v>16</v>
      </c>
      <c r="D103" s="20"/>
      <c r="E103" s="21"/>
      <c r="F103" s="66"/>
      <c r="G103" s="66"/>
      <c r="H103" s="66"/>
      <c r="I103" s="67"/>
      <c r="AMJ103" s="4"/>
    </row>
    <row r="104" spans="1:1024" s="12" customFormat="1" x14ac:dyDescent="0.25">
      <c r="A104" s="103"/>
      <c r="B104" s="10"/>
      <c r="C104" s="16" t="s">
        <v>63</v>
      </c>
      <c r="D104" s="20">
        <v>60</v>
      </c>
      <c r="E104" s="21"/>
      <c r="F104" s="66">
        <v>0.95</v>
      </c>
      <c r="G104" s="66">
        <v>3.64</v>
      </c>
      <c r="H104" s="66">
        <v>2.86</v>
      </c>
      <c r="I104" s="67">
        <f>(F104+H104)*4+G104*9</f>
        <v>48</v>
      </c>
      <c r="AMJ104" s="4"/>
    </row>
    <row r="105" spans="1:1024" s="12" customFormat="1" ht="19.5" customHeight="1" x14ac:dyDescent="0.25">
      <c r="A105" s="103"/>
      <c r="B105" s="10">
        <v>102</v>
      </c>
      <c r="C105" s="16" t="s">
        <v>38</v>
      </c>
      <c r="D105" s="17">
        <v>200</v>
      </c>
      <c r="E105" s="18"/>
      <c r="F105" s="18">
        <v>4.0999999999999996</v>
      </c>
      <c r="G105" s="18">
        <v>4.3</v>
      </c>
      <c r="H105" s="18">
        <v>15.2</v>
      </c>
      <c r="I105" s="19">
        <f>(F105+H105)*4+G105*9</f>
        <v>115.89999999999998</v>
      </c>
      <c r="AMJ105" s="4"/>
    </row>
    <row r="106" spans="1:1024" s="12" customFormat="1" ht="19.899999999999999" customHeight="1" x14ac:dyDescent="0.25">
      <c r="A106" s="103"/>
      <c r="B106" s="69">
        <v>392</v>
      </c>
      <c r="C106" s="70" t="s">
        <v>64</v>
      </c>
      <c r="D106" s="71">
        <v>205</v>
      </c>
      <c r="E106" s="72"/>
      <c r="F106" s="72">
        <v>21.54</v>
      </c>
      <c r="G106" s="73">
        <v>12.65</v>
      </c>
      <c r="H106" s="73">
        <v>42.02</v>
      </c>
      <c r="I106" s="72">
        <v>363.55</v>
      </c>
      <c r="AMJ106" s="4"/>
    </row>
    <row r="107" spans="1:1024" s="12" customFormat="1" ht="23.85" customHeight="1" x14ac:dyDescent="0.25">
      <c r="A107" s="103"/>
      <c r="B107" s="10">
        <v>349</v>
      </c>
      <c r="C107" s="22" t="s">
        <v>61</v>
      </c>
      <c r="D107" s="23">
        <v>180</v>
      </c>
      <c r="E107" s="23"/>
      <c r="F107" s="24">
        <v>0.4</v>
      </c>
      <c r="G107" s="24">
        <v>0.02</v>
      </c>
      <c r="H107" s="24">
        <v>20.6</v>
      </c>
      <c r="I107" s="19">
        <f>(F107+H107)*4+G107*9</f>
        <v>84.18</v>
      </c>
      <c r="AMJ107" s="4"/>
    </row>
    <row r="108" spans="1:1024" s="12" customFormat="1" ht="21.95" customHeight="1" x14ac:dyDescent="0.25">
      <c r="A108" s="103"/>
      <c r="B108" s="10"/>
      <c r="C108" s="16" t="s">
        <v>13</v>
      </c>
      <c r="D108" s="23">
        <v>20</v>
      </c>
      <c r="E108" s="23"/>
      <c r="F108" s="24">
        <v>1.58</v>
      </c>
      <c r="G108" s="24">
        <v>0.2</v>
      </c>
      <c r="H108" s="24">
        <v>9.66</v>
      </c>
      <c r="I108" s="19">
        <f>(F108+H108)*4+G108*9</f>
        <v>46.76</v>
      </c>
      <c r="AMJ108" s="4"/>
    </row>
    <row r="109" spans="1:1024" s="12" customFormat="1" ht="16.5" customHeight="1" x14ac:dyDescent="0.25">
      <c r="A109" s="103"/>
      <c r="B109" s="10"/>
      <c r="C109" s="16" t="s">
        <v>22</v>
      </c>
      <c r="D109" s="23">
        <v>40</v>
      </c>
      <c r="E109" s="23"/>
      <c r="F109" s="24">
        <v>2.64</v>
      </c>
      <c r="G109" s="24">
        <v>0.48</v>
      </c>
      <c r="H109" s="24">
        <v>15.86</v>
      </c>
      <c r="I109" s="19">
        <v>78.319999999999993</v>
      </c>
      <c r="AMJ109" s="4"/>
    </row>
    <row r="110" spans="1:1024" s="12" customFormat="1" ht="16.5" customHeight="1" x14ac:dyDescent="0.25">
      <c r="A110" s="103"/>
      <c r="B110" s="10"/>
      <c r="C110" s="16" t="s">
        <v>32</v>
      </c>
      <c r="D110" s="20">
        <v>100</v>
      </c>
      <c r="E110" s="21"/>
      <c r="F110" s="21">
        <v>5.35</v>
      </c>
      <c r="G110" s="21">
        <v>5.38</v>
      </c>
      <c r="H110" s="21">
        <v>21.25</v>
      </c>
      <c r="I110" s="19">
        <f>(F110+H110)*4+G110*9</f>
        <v>154.82</v>
      </c>
      <c r="AMJ110" s="4"/>
    </row>
    <row r="111" spans="1:1024" s="12" customFormat="1" ht="18" customHeight="1" x14ac:dyDescent="0.25">
      <c r="A111" s="103"/>
      <c r="B111" s="13"/>
      <c r="C111" s="25" t="s">
        <v>24</v>
      </c>
      <c r="D111" s="26">
        <f>SUM(D104:D110)</f>
        <v>805</v>
      </c>
      <c r="E111" s="27"/>
      <c r="F111" s="27">
        <f>SUM(F104:F110)</f>
        <v>36.56</v>
      </c>
      <c r="G111" s="27">
        <f>SUM(G104:G110)</f>
        <v>26.669999999999998</v>
      </c>
      <c r="H111" s="27">
        <f>SUM(H104:H110)</f>
        <v>127.45</v>
      </c>
      <c r="I111" s="27">
        <f>SUM(I104:I110)</f>
        <v>891.53</v>
      </c>
      <c r="AMJ111" s="4"/>
    </row>
    <row r="112" spans="1:1024" s="12" customFormat="1" x14ac:dyDescent="0.25">
      <c r="A112" s="103"/>
      <c r="B112" s="13"/>
      <c r="C112" s="25" t="s">
        <v>25</v>
      </c>
      <c r="D112" s="26">
        <f>D102+D111</f>
        <v>1305</v>
      </c>
      <c r="E112" s="27">
        <v>185</v>
      </c>
      <c r="F112" s="27">
        <f>F102+F111</f>
        <v>39.120000000000005</v>
      </c>
      <c r="G112" s="27">
        <f>G102+G111</f>
        <v>31.18</v>
      </c>
      <c r="H112" s="27">
        <f>H102+H111</f>
        <v>162.59</v>
      </c>
      <c r="I112" s="27">
        <f>I102+I111</f>
        <v>1084.67</v>
      </c>
      <c r="AMJ112" s="4"/>
    </row>
    <row r="113" spans="1:1024" s="12" customFormat="1" x14ac:dyDescent="0.25">
      <c r="A113" s="103"/>
      <c r="B113" s="13"/>
      <c r="C113" s="13" t="s">
        <v>10</v>
      </c>
      <c r="D113" s="20"/>
      <c r="E113" s="21"/>
      <c r="F113" s="21"/>
      <c r="G113" s="21"/>
      <c r="H113" s="21"/>
      <c r="I113" s="19"/>
      <c r="AMJ113" s="4"/>
    </row>
    <row r="114" spans="1:1024" s="12" customFormat="1" ht="15" customHeight="1" x14ac:dyDescent="0.25">
      <c r="A114" s="103" t="s">
        <v>65</v>
      </c>
      <c r="B114" s="10">
        <v>16</v>
      </c>
      <c r="C114" s="16" t="s">
        <v>98</v>
      </c>
      <c r="D114" s="17"/>
      <c r="E114" s="18"/>
      <c r="F114" s="18"/>
      <c r="G114" s="18"/>
      <c r="H114" s="18"/>
      <c r="I114" s="19"/>
      <c r="AMJ114" s="4"/>
    </row>
    <row r="115" spans="1:1024" s="12" customFormat="1" ht="18" customHeight="1" x14ac:dyDescent="0.25">
      <c r="A115" s="103"/>
      <c r="B115" s="74">
        <v>173</v>
      </c>
      <c r="C115" s="75" t="s">
        <v>97</v>
      </c>
      <c r="D115" s="61"/>
      <c r="E115" s="21"/>
      <c r="F115" s="62"/>
      <c r="G115" s="62"/>
      <c r="H115" s="62"/>
      <c r="I115" s="76"/>
      <c r="AMJ115" s="4"/>
    </row>
    <row r="116" spans="1:1024" s="46" customFormat="1" ht="16.7" customHeight="1" x14ac:dyDescent="0.25">
      <c r="A116" s="103"/>
      <c r="B116" s="10">
        <v>377</v>
      </c>
      <c r="C116" s="16" t="s">
        <v>82</v>
      </c>
      <c r="D116" s="20"/>
      <c r="E116" s="21"/>
      <c r="F116" s="21"/>
      <c r="G116" s="21"/>
      <c r="H116" s="21"/>
      <c r="I116" s="19"/>
      <c r="AMA116" s="12"/>
      <c r="AMB116" s="12"/>
      <c r="AMC116" s="12"/>
      <c r="AMJ116" s="4"/>
    </row>
    <row r="117" spans="1:1024" s="12" customFormat="1" x14ac:dyDescent="0.25">
      <c r="A117" s="103"/>
      <c r="B117" s="10"/>
      <c r="C117" s="22" t="s">
        <v>13</v>
      </c>
      <c r="D117" s="23">
        <v>30</v>
      </c>
      <c r="E117" s="23"/>
      <c r="F117" s="24">
        <v>2.1</v>
      </c>
      <c r="G117" s="24">
        <v>0.23</v>
      </c>
      <c r="H117" s="24">
        <v>13.96</v>
      </c>
      <c r="I117" s="19">
        <f>(F117+H117)*4+G117*9</f>
        <v>66.31</v>
      </c>
      <c r="AMJ117" s="4"/>
    </row>
    <row r="118" spans="1:1024" s="12" customFormat="1" ht="15" customHeight="1" x14ac:dyDescent="0.25">
      <c r="A118" s="103"/>
      <c r="B118" s="10">
        <v>338</v>
      </c>
      <c r="C118" s="16" t="s">
        <v>14</v>
      </c>
      <c r="D118" s="20">
        <v>100</v>
      </c>
      <c r="E118" s="21"/>
      <c r="F118" s="21">
        <v>0.4</v>
      </c>
      <c r="G118" s="21">
        <v>0.4</v>
      </c>
      <c r="H118" s="21">
        <v>9.8000000000000007</v>
      </c>
      <c r="I118" s="19">
        <f>(F118+H118)*4+G118*9</f>
        <v>44.400000000000006</v>
      </c>
      <c r="AMJ118" s="4"/>
    </row>
    <row r="119" spans="1:1024" s="12" customFormat="1" x14ac:dyDescent="0.25">
      <c r="A119" s="103"/>
      <c r="B119" s="13"/>
      <c r="C119" s="25" t="s">
        <v>15</v>
      </c>
      <c r="D119" s="26">
        <v>562</v>
      </c>
      <c r="E119" s="27"/>
      <c r="F119" s="27">
        <f>SUM(F114:F118)</f>
        <v>2.5</v>
      </c>
      <c r="G119" s="27">
        <f>SUM(G114:G118)</f>
        <v>0.63</v>
      </c>
      <c r="H119" s="27">
        <f>SUM(H114:H118)</f>
        <v>23.76</v>
      </c>
      <c r="I119" s="27">
        <f>SUM(I114:I118)</f>
        <v>110.71000000000001</v>
      </c>
      <c r="AMJ119" s="4"/>
    </row>
    <row r="120" spans="1:1024" s="12" customFormat="1" x14ac:dyDescent="0.25">
      <c r="A120" s="103"/>
      <c r="B120" s="13"/>
      <c r="C120" s="13" t="s">
        <v>16</v>
      </c>
      <c r="D120" s="20"/>
      <c r="E120" s="21"/>
      <c r="F120" s="21"/>
      <c r="G120" s="21"/>
      <c r="H120" s="21"/>
      <c r="I120" s="19"/>
      <c r="AMJ120" s="4"/>
    </row>
    <row r="121" spans="1:1024" s="12" customFormat="1" x14ac:dyDescent="0.25">
      <c r="A121" s="103"/>
      <c r="B121" s="10">
        <v>49</v>
      </c>
      <c r="C121" s="16" t="s">
        <v>48</v>
      </c>
      <c r="D121" s="20">
        <v>60</v>
      </c>
      <c r="E121" s="21"/>
      <c r="F121" s="21">
        <v>1.28</v>
      </c>
      <c r="G121" s="21">
        <v>10.130000000000001</v>
      </c>
      <c r="H121" s="21">
        <v>6.79</v>
      </c>
      <c r="I121" s="19">
        <v>123.47</v>
      </c>
      <c r="AMJ121" s="4"/>
    </row>
    <row r="122" spans="1:1024" s="12" customFormat="1" ht="22.5" customHeight="1" x14ac:dyDescent="0.25">
      <c r="A122" s="103"/>
      <c r="B122" s="10">
        <v>101</v>
      </c>
      <c r="C122" s="16" t="s">
        <v>66</v>
      </c>
      <c r="D122" s="17">
        <v>200</v>
      </c>
      <c r="E122" s="18"/>
      <c r="F122" s="18">
        <v>0.98</v>
      </c>
      <c r="G122" s="18">
        <v>4.17</v>
      </c>
      <c r="H122" s="18">
        <v>7.15</v>
      </c>
      <c r="I122" s="18">
        <v>70.150000000000006</v>
      </c>
      <c r="AMJ122" s="4"/>
    </row>
    <row r="123" spans="1:1024" s="12" customFormat="1" ht="18.600000000000001" customHeight="1" x14ac:dyDescent="0.25">
      <c r="A123" s="103"/>
      <c r="B123" s="10"/>
      <c r="C123" s="48" t="s">
        <v>67</v>
      </c>
      <c r="D123" s="47">
        <v>200</v>
      </c>
      <c r="E123" s="21"/>
      <c r="F123" s="50">
        <v>13.7</v>
      </c>
      <c r="G123" s="50">
        <v>14.2</v>
      </c>
      <c r="H123" s="77">
        <v>2.6</v>
      </c>
      <c r="I123" s="50">
        <v>178.1</v>
      </c>
      <c r="AMJ123" s="4"/>
    </row>
    <row r="124" spans="1:1024" s="12" customFormat="1" ht="18.600000000000001" customHeight="1" x14ac:dyDescent="0.25">
      <c r="A124" s="103"/>
      <c r="B124" s="10">
        <v>342</v>
      </c>
      <c r="C124" s="16" t="s">
        <v>31</v>
      </c>
      <c r="D124" s="20">
        <v>180</v>
      </c>
      <c r="E124" s="21"/>
      <c r="F124" s="21">
        <v>0.14000000000000001</v>
      </c>
      <c r="G124" s="21">
        <v>0.04</v>
      </c>
      <c r="H124" s="21">
        <v>13.88</v>
      </c>
      <c r="I124" s="19">
        <f>(F124+H124)*4+G124*9</f>
        <v>56.440000000000005</v>
      </c>
      <c r="AMJ124" s="4"/>
    </row>
    <row r="125" spans="1:1024" s="12" customFormat="1" ht="18.75" customHeight="1" x14ac:dyDescent="0.25">
      <c r="A125" s="103"/>
      <c r="B125" s="10"/>
      <c r="C125" s="16" t="s">
        <v>13</v>
      </c>
      <c r="D125" s="23">
        <v>20</v>
      </c>
      <c r="E125" s="23"/>
      <c r="F125" s="24">
        <v>1.58</v>
      </c>
      <c r="G125" s="24">
        <v>0.2</v>
      </c>
      <c r="H125" s="24">
        <v>9.66</v>
      </c>
      <c r="I125" s="19">
        <f>(F125+H125)*4+G125*9</f>
        <v>46.76</v>
      </c>
      <c r="AMJ125" s="4"/>
    </row>
    <row r="126" spans="1:1024" s="12" customFormat="1" ht="16.5" customHeight="1" x14ac:dyDescent="0.25">
      <c r="A126" s="103"/>
      <c r="B126" s="10"/>
      <c r="C126" s="16" t="s">
        <v>22</v>
      </c>
      <c r="D126" s="23">
        <v>40</v>
      </c>
      <c r="E126" s="23"/>
      <c r="F126" s="24">
        <v>2.64</v>
      </c>
      <c r="G126" s="24">
        <v>0.48</v>
      </c>
      <c r="H126" s="24">
        <v>15.86</v>
      </c>
      <c r="I126" s="19">
        <v>78.319999999999993</v>
      </c>
      <c r="AMJ126" s="4"/>
    </row>
    <row r="127" spans="1:1024" s="12" customFormat="1" ht="16.5" customHeight="1" x14ac:dyDescent="0.25">
      <c r="A127" s="103"/>
      <c r="B127" s="10">
        <v>421</v>
      </c>
      <c r="C127" s="16" t="s">
        <v>51</v>
      </c>
      <c r="D127" s="20">
        <v>60</v>
      </c>
      <c r="E127" s="21"/>
      <c r="F127" s="21">
        <v>4.51</v>
      </c>
      <c r="G127" s="21">
        <v>5.65</v>
      </c>
      <c r="H127" s="21">
        <v>43.93</v>
      </c>
      <c r="I127" s="19">
        <f>(F127+H127)*4+G127*9</f>
        <v>244.60999999999999</v>
      </c>
      <c r="AMJ127" s="4"/>
    </row>
    <row r="128" spans="1:1024" s="12" customFormat="1" x14ac:dyDescent="0.25">
      <c r="A128" s="103"/>
      <c r="B128" s="13"/>
      <c r="C128" s="25" t="s">
        <v>15</v>
      </c>
      <c r="D128" s="26">
        <v>800</v>
      </c>
      <c r="E128" s="27"/>
      <c r="F128" s="27">
        <f>SUM(F121:F127)</f>
        <v>24.83</v>
      </c>
      <c r="G128" s="27">
        <f>SUM(G121:G127)</f>
        <v>34.869999999999997</v>
      </c>
      <c r="H128" s="27">
        <f>SUM(H121:H127)</f>
        <v>99.87</v>
      </c>
      <c r="I128" s="27">
        <f>SUM(I121:I127)</f>
        <v>797.85</v>
      </c>
      <c r="AMJ128" s="4"/>
    </row>
    <row r="129" spans="1:1024" s="12" customFormat="1" x14ac:dyDescent="0.25">
      <c r="A129" s="103"/>
      <c r="B129" s="13"/>
      <c r="C129" s="25" t="s">
        <v>25</v>
      </c>
      <c r="D129" s="26">
        <f>D119+D128</f>
        <v>1362</v>
      </c>
      <c r="E129" s="27">
        <v>185</v>
      </c>
      <c r="F129" s="27">
        <f>F119+F128</f>
        <v>27.33</v>
      </c>
      <c r="G129" s="27">
        <f>G119+G128</f>
        <v>35.5</v>
      </c>
      <c r="H129" s="27">
        <f>H119+H128</f>
        <v>123.63000000000001</v>
      </c>
      <c r="I129" s="27">
        <f>I119+I128</f>
        <v>908.56000000000006</v>
      </c>
      <c r="AMJ129" s="4"/>
    </row>
    <row r="130" spans="1:1024" s="12" customFormat="1" x14ac:dyDescent="0.25">
      <c r="A130" s="103"/>
      <c r="B130" s="10"/>
      <c r="C130" s="13" t="s">
        <v>10</v>
      </c>
      <c r="D130" s="20"/>
      <c r="E130" s="21"/>
      <c r="F130" s="21"/>
      <c r="G130" s="21"/>
      <c r="H130" s="21"/>
      <c r="I130" s="19"/>
      <c r="AMJ130" s="4"/>
    </row>
    <row r="131" spans="1:1024" s="12" customFormat="1" ht="15" customHeight="1" x14ac:dyDescent="0.25">
      <c r="A131" s="103" t="s">
        <v>68</v>
      </c>
      <c r="B131" s="10">
        <v>14</v>
      </c>
      <c r="C131" s="22" t="s">
        <v>35</v>
      </c>
      <c r="D131" s="23">
        <v>10</v>
      </c>
      <c r="E131" s="23"/>
      <c r="F131" s="19">
        <v>0.05</v>
      </c>
      <c r="G131" s="19">
        <v>7.25</v>
      </c>
      <c r="H131" s="19">
        <v>0.08</v>
      </c>
      <c r="I131" s="19">
        <f>(F131+H131)*4+G131*9</f>
        <v>65.77</v>
      </c>
      <c r="AMJ131" s="4"/>
    </row>
    <row r="132" spans="1:1024" s="12" customFormat="1" ht="20.45" customHeight="1" x14ac:dyDescent="0.25">
      <c r="A132" s="103"/>
      <c r="B132" s="10">
        <v>182</v>
      </c>
      <c r="C132" s="16" t="s">
        <v>99</v>
      </c>
      <c r="D132" s="20"/>
      <c r="E132" s="21"/>
      <c r="F132" s="18"/>
      <c r="G132" s="18"/>
      <c r="H132" s="18"/>
      <c r="I132" s="19"/>
      <c r="AMJ132" s="4"/>
    </row>
    <row r="133" spans="1:1024" s="12" customFormat="1" ht="23.65" customHeight="1" x14ac:dyDescent="0.25">
      <c r="A133" s="103"/>
      <c r="B133" s="10">
        <v>377</v>
      </c>
      <c r="C133" s="16" t="s">
        <v>92</v>
      </c>
      <c r="D133" s="20"/>
      <c r="E133" s="21"/>
      <c r="F133" s="21"/>
      <c r="G133" s="21"/>
      <c r="H133" s="21"/>
      <c r="I133" s="19"/>
      <c r="AMJ133" s="4"/>
    </row>
    <row r="134" spans="1:1024" s="12" customFormat="1" ht="23.65" customHeight="1" x14ac:dyDescent="0.25">
      <c r="A134" s="103"/>
      <c r="B134" s="10"/>
      <c r="C134" s="22" t="s">
        <v>13</v>
      </c>
      <c r="D134" s="23">
        <v>30</v>
      </c>
      <c r="E134" s="23"/>
      <c r="F134" s="24">
        <v>2.1</v>
      </c>
      <c r="G134" s="24">
        <v>0.23</v>
      </c>
      <c r="H134" s="24">
        <v>13.96</v>
      </c>
      <c r="I134" s="19">
        <f>(F134+H134)*4+G134*9</f>
        <v>66.31</v>
      </c>
      <c r="AMJ134" s="4"/>
    </row>
    <row r="135" spans="1:1024" s="12" customFormat="1" ht="15" customHeight="1" x14ac:dyDescent="0.25">
      <c r="A135" s="103"/>
      <c r="B135" s="10">
        <v>338</v>
      </c>
      <c r="C135" s="16" t="s">
        <v>14</v>
      </c>
      <c r="D135" s="20">
        <v>100</v>
      </c>
      <c r="E135" s="21"/>
      <c r="F135" s="21">
        <v>0.4</v>
      </c>
      <c r="G135" s="21">
        <v>0.4</v>
      </c>
      <c r="H135" s="21">
        <v>9.8000000000000007</v>
      </c>
      <c r="I135" s="19">
        <f>(F135+H135)*4+G135*9</f>
        <v>44.400000000000006</v>
      </c>
      <c r="AMJ135" s="4"/>
    </row>
    <row r="136" spans="1:1024" s="12" customFormat="1" x14ac:dyDescent="0.25">
      <c r="A136" s="103"/>
      <c r="B136" s="10"/>
      <c r="C136" s="25" t="s">
        <v>56</v>
      </c>
      <c r="D136" s="63">
        <v>500</v>
      </c>
      <c r="E136" s="64"/>
      <c r="F136" s="64">
        <f>SUM(F131:F135)</f>
        <v>2.5499999999999998</v>
      </c>
      <c r="G136" s="64">
        <f>SUM(G131:G135)</f>
        <v>7.8800000000000008</v>
      </c>
      <c r="H136" s="64">
        <f>SUM(H131:H135)</f>
        <v>23.840000000000003</v>
      </c>
      <c r="I136" s="64">
        <f>SUM(I131:I135)</f>
        <v>176.48</v>
      </c>
      <c r="AMJ136" s="4"/>
    </row>
    <row r="137" spans="1:1024" s="46" customFormat="1" x14ac:dyDescent="0.25">
      <c r="A137" s="103"/>
      <c r="B137" s="13"/>
      <c r="C137" s="13" t="s">
        <v>16</v>
      </c>
      <c r="D137" s="20"/>
      <c r="E137" s="21"/>
      <c r="F137" s="21"/>
      <c r="G137" s="21"/>
      <c r="H137" s="21"/>
      <c r="I137" s="19"/>
      <c r="AMA137" s="12"/>
      <c r="AMB137" s="12"/>
      <c r="AMC137" s="12"/>
      <c r="AMJ137" s="4"/>
    </row>
    <row r="138" spans="1:1024" s="12" customFormat="1" x14ac:dyDescent="0.25">
      <c r="A138" s="103"/>
      <c r="B138" s="10">
        <v>45</v>
      </c>
      <c r="C138" s="16" t="s">
        <v>69</v>
      </c>
      <c r="D138" s="20">
        <v>60</v>
      </c>
      <c r="E138" s="21"/>
      <c r="F138" s="18">
        <v>1.43</v>
      </c>
      <c r="G138" s="18">
        <v>3.04</v>
      </c>
      <c r="H138" s="18">
        <v>5.84</v>
      </c>
      <c r="I138" s="19">
        <v>56.56</v>
      </c>
      <c r="AMJ138" s="4"/>
    </row>
    <row r="139" spans="1:1024" s="12" customFormat="1" ht="16.5" customHeight="1" x14ac:dyDescent="0.25">
      <c r="A139" s="103"/>
      <c r="B139" s="10">
        <v>102</v>
      </c>
      <c r="C139" s="16" t="s">
        <v>29</v>
      </c>
      <c r="D139" s="20">
        <v>200</v>
      </c>
      <c r="E139" s="21"/>
      <c r="F139" s="21">
        <v>4.2</v>
      </c>
      <c r="G139" s="21">
        <v>4.3</v>
      </c>
      <c r="H139" s="21">
        <v>15.2</v>
      </c>
      <c r="I139" s="19">
        <f>F139+H139*4+G139*9</f>
        <v>103.69999999999999</v>
      </c>
      <c r="AMJ139" s="4"/>
    </row>
    <row r="140" spans="1:1024" s="12" customFormat="1" ht="43.5" customHeight="1" x14ac:dyDescent="0.25">
      <c r="A140" s="103"/>
      <c r="B140" s="10" t="s">
        <v>39</v>
      </c>
      <c r="C140" s="16" t="s">
        <v>70</v>
      </c>
      <c r="D140" s="20" t="s">
        <v>41</v>
      </c>
      <c r="E140" s="21"/>
      <c r="F140" s="21">
        <v>16.54</v>
      </c>
      <c r="G140" s="21">
        <v>18.399999999999999</v>
      </c>
      <c r="H140" s="21">
        <v>35.03</v>
      </c>
      <c r="I140" s="19">
        <f>(F140+H140)*4+G140*9</f>
        <v>371.88</v>
      </c>
      <c r="AMJ140" s="4"/>
    </row>
    <row r="141" spans="1:1024" s="12" customFormat="1" ht="35.25" customHeight="1" x14ac:dyDescent="0.25">
      <c r="A141" s="103"/>
      <c r="B141" s="10">
        <v>342</v>
      </c>
      <c r="C141" s="16" t="s">
        <v>21</v>
      </c>
      <c r="D141" s="20">
        <v>180</v>
      </c>
      <c r="E141" s="21"/>
      <c r="F141" s="21">
        <v>0.14000000000000001</v>
      </c>
      <c r="G141" s="21">
        <v>0.14000000000000001</v>
      </c>
      <c r="H141" s="21">
        <v>13.51</v>
      </c>
      <c r="I141" s="19">
        <f>(F141+H141)*4+G141*9</f>
        <v>55.86</v>
      </c>
      <c r="AMJ141" s="4"/>
    </row>
    <row r="142" spans="1:1024" s="12" customFormat="1" ht="18.75" customHeight="1" x14ac:dyDescent="0.25">
      <c r="A142" s="103"/>
      <c r="B142" s="10"/>
      <c r="C142" s="16" t="s">
        <v>13</v>
      </c>
      <c r="D142" s="23">
        <v>20</v>
      </c>
      <c r="E142" s="23"/>
      <c r="F142" s="24">
        <v>1.58</v>
      </c>
      <c r="G142" s="24">
        <v>0.2</v>
      </c>
      <c r="H142" s="24">
        <v>9.66</v>
      </c>
      <c r="I142" s="19">
        <f>(F142+H142)*4+G142*9</f>
        <v>46.76</v>
      </c>
      <c r="AMJ142" s="4"/>
    </row>
    <row r="143" spans="1:1024" s="12" customFormat="1" ht="16.5" customHeight="1" x14ac:dyDescent="0.25">
      <c r="A143" s="103"/>
      <c r="B143" s="10"/>
      <c r="C143" s="16" t="s">
        <v>22</v>
      </c>
      <c r="D143" s="23">
        <v>40</v>
      </c>
      <c r="E143" s="23"/>
      <c r="F143" s="24">
        <v>2.64</v>
      </c>
      <c r="G143" s="24">
        <v>0.48</v>
      </c>
      <c r="H143" s="24">
        <v>15.86</v>
      </c>
      <c r="I143" s="19">
        <v>78.319999999999993</v>
      </c>
      <c r="AMJ143" s="4"/>
    </row>
    <row r="144" spans="1:1024" s="12" customFormat="1" ht="16.5" customHeight="1" x14ac:dyDescent="0.25">
      <c r="A144" s="103"/>
      <c r="B144" s="10"/>
      <c r="C144" s="35" t="s">
        <v>23</v>
      </c>
      <c r="D144" s="36">
        <v>28</v>
      </c>
      <c r="E144" s="37"/>
      <c r="F144" s="38">
        <v>1.1000000000000001</v>
      </c>
      <c r="G144" s="38">
        <v>5.0999999999999996</v>
      </c>
      <c r="H144" s="38">
        <v>18.600000000000001</v>
      </c>
      <c r="I144" s="19">
        <f>(F144+H144)*4+G144*9</f>
        <v>124.70000000000002</v>
      </c>
      <c r="AMJ144" s="4"/>
    </row>
    <row r="145" spans="1:1024" s="12" customFormat="1" x14ac:dyDescent="0.25">
      <c r="A145" s="103"/>
      <c r="B145" s="13"/>
      <c r="C145" s="25" t="s">
        <v>33</v>
      </c>
      <c r="D145" s="11">
        <v>773</v>
      </c>
      <c r="E145" s="41"/>
      <c r="F145" s="41">
        <f>SUM(F138:F144)</f>
        <v>27.630000000000003</v>
      </c>
      <c r="G145" s="41">
        <f>SUM(G138:G144)</f>
        <v>31.659999999999997</v>
      </c>
      <c r="H145" s="41">
        <f>SUM(H138:H144)</f>
        <v>113.69999999999999</v>
      </c>
      <c r="I145" s="41">
        <f>SUM(I138:I144)</f>
        <v>837.78</v>
      </c>
      <c r="AMJ145" s="4"/>
    </row>
    <row r="146" spans="1:1024" s="12" customFormat="1" x14ac:dyDescent="0.25">
      <c r="A146" s="103"/>
      <c r="B146" s="13"/>
      <c r="C146" s="25" t="s">
        <v>71</v>
      </c>
      <c r="D146" s="26">
        <f>D136+D145</f>
        <v>1273</v>
      </c>
      <c r="E146" s="27">
        <v>185</v>
      </c>
      <c r="F146" s="27">
        <f>F136+F145</f>
        <v>30.180000000000003</v>
      </c>
      <c r="G146" s="27">
        <f>G136+G145</f>
        <v>39.54</v>
      </c>
      <c r="H146" s="27">
        <f>H136+H145</f>
        <v>137.54</v>
      </c>
      <c r="I146" s="27">
        <f>I136+I145</f>
        <v>1014.26</v>
      </c>
      <c r="AMJ146" s="4"/>
    </row>
    <row r="147" spans="1:1024" s="12" customFormat="1" x14ac:dyDescent="0.25">
      <c r="A147" s="103"/>
      <c r="B147" s="13"/>
      <c r="C147" s="13" t="s">
        <v>10</v>
      </c>
      <c r="D147" s="20"/>
      <c r="E147" s="21"/>
      <c r="F147" s="21"/>
      <c r="G147" s="21"/>
      <c r="H147" s="21"/>
      <c r="I147" s="19"/>
      <c r="AMJ147" s="4"/>
    </row>
    <row r="148" spans="1:1024" s="12" customFormat="1" ht="15" customHeight="1" x14ac:dyDescent="0.25">
      <c r="A148" s="103" t="s">
        <v>72</v>
      </c>
      <c r="B148" s="10">
        <v>15</v>
      </c>
      <c r="C148" s="22" t="s">
        <v>73</v>
      </c>
      <c r="D148" s="23">
        <v>15</v>
      </c>
      <c r="E148" s="23"/>
      <c r="F148" s="19">
        <v>4.4800000000000004</v>
      </c>
      <c r="G148" s="19">
        <v>6.75</v>
      </c>
      <c r="H148" s="19">
        <v>0</v>
      </c>
      <c r="I148" s="19">
        <f>(F148+H148)*4+G148*9</f>
        <v>78.67</v>
      </c>
      <c r="AMJ148" s="4"/>
    </row>
    <row r="149" spans="1:1024" s="12" customFormat="1" ht="20.45" customHeight="1" x14ac:dyDescent="0.25">
      <c r="A149" s="103"/>
      <c r="B149" s="78">
        <v>219</v>
      </c>
      <c r="C149" s="30" t="s">
        <v>74</v>
      </c>
      <c r="D149" s="79">
        <v>160</v>
      </c>
      <c r="E149" s="21"/>
      <c r="F149" s="80">
        <v>22.92</v>
      </c>
      <c r="G149" s="80">
        <v>13.17</v>
      </c>
      <c r="H149" s="80">
        <v>33.29</v>
      </c>
      <c r="I149" s="80">
        <v>345.69</v>
      </c>
      <c r="AMJ149" s="4"/>
    </row>
    <row r="150" spans="1:1024" s="12" customFormat="1" ht="30" customHeight="1" x14ac:dyDescent="0.25">
      <c r="A150" s="103"/>
      <c r="B150" s="10">
        <v>377</v>
      </c>
      <c r="C150" s="16" t="s">
        <v>27</v>
      </c>
      <c r="D150" s="20" t="s">
        <v>28</v>
      </c>
      <c r="E150" s="21"/>
      <c r="F150" s="21">
        <v>0.05</v>
      </c>
      <c r="G150" s="21">
        <v>0.01</v>
      </c>
      <c r="H150" s="21">
        <v>10.16</v>
      </c>
      <c r="I150" s="19">
        <f>(F150+H150)*4+G150*9</f>
        <v>40.930000000000007</v>
      </c>
      <c r="AMD150" s="4"/>
      <c r="AME150" s="4"/>
      <c r="AMF150" s="4"/>
      <c r="AMG150" s="4"/>
      <c r="AMH150" s="4"/>
      <c r="AMI150" s="4"/>
      <c r="AMJ150" s="4"/>
    </row>
    <row r="151" spans="1:1024" s="12" customFormat="1" ht="23.65" customHeight="1" x14ac:dyDescent="0.25">
      <c r="A151" s="103"/>
      <c r="B151" s="10"/>
      <c r="C151" s="22" t="s">
        <v>13</v>
      </c>
      <c r="D151" s="23">
        <v>30</v>
      </c>
      <c r="E151" s="23"/>
      <c r="F151" s="24">
        <v>2.1</v>
      </c>
      <c r="G151" s="24">
        <v>0.23</v>
      </c>
      <c r="H151" s="24">
        <v>13.96</v>
      </c>
      <c r="I151" s="19">
        <f>(F151+H151)*4+G151*9</f>
        <v>66.31</v>
      </c>
      <c r="AMJ151" s="4"/>
    </row>
    <row r="152" spans="1:1024" s="12" customFormat="1" ht="15" customHeight="1" x14ac:dyDescent="0.25">
      <c r="A152" s="103"/>
      <c r="B152" s="10">
        <v>338</v>
      </c>
      <c r="C152" s="16" t="s">
        <v>14</v>
      </c>
      <c r="D152" s="20">
        <v>100</v>
      </c>
      <c r="E152" s="21"/>
      <c r="F152" s="21">
        <v>0.4</v>
      </c>
      <c r="G152" s="21">
        <v>0.4</v>
      </c>
      <c r="H152" s="21">
        <v>9.8000000000000007</v>
      </c>
      <c r="I152" s="19">
        <f>(F152+H152)*4+G152*9</f>
        <v>44.400000000000006</v>
      </c>
      <c r="AMJ152" s="4"/>
    </row>
    <row r="153" spans="1:1024" s="12" customFormat="1" x14ac:dyDescent="0.25">
      <c r="A153" s="103"/>
      <c r="B153" s="10"/>
      <c r="C153" s="25" t="s">
        <v>15</v>
      </c>
      <c r="D153" s="26">
        <v>502</v>
      </c>
      <c r="E153" s="27"/>
      <c r="F153" s="27">
        <f>SUM(F148:F152)</f>
        <v>29.950000000000003</v>
      </c>
      <c r="G153" s="27">
        <f>SUM(G148:G152)</f>
        <v>20.560000000000002</v>
      </c>
      <c r="H153" s="27">
        <f>SUM(H148:H152)</f>
        <v>67.210000000000008</v>
      </c>
      <c r="I153" s="27">
        <f>SUM(I148:I152)</f>
        <v>576</v>
      </c>
      <c r="AMJ153" s="4"/>
    </row>
    <row r="154" spans="1:1024" s="12" customFormat="1" x14ac:dyDescent="0.25">
      <c r="A154" s="103"/>
      <c r="B154" s="13"/>
      <c r="C154" s="13" t="s">
        <v>16</v>
      </c>
      <c r="D154" s="20"/>
      <c r="E154" s="21"/>
      <c r="F154" s="21"/>
      <c r="G154" s="21"/>
      <c r="H154" s="21"/>
      <c r="I154" s="19"/>
      <c r="AMJ154" s="4"/>
    </row>
    <row r="155" spans="1:1024" s="12" customFormat="1" x14ac:dyDescent="0.25">
      <c r="A155" s="103"/>
      <c r="B155" s="10">
        <v>24</v>
      </c>
      <c r="C155" s="16" t="s">
        <v>17</v>
      </c>
      <c r="D155" s="20">
        <v>60</v>
      </c>
      <c r="E155" s="21"/>
      <c r="F155" s="21">
        <v>0.48</v>
      </c>
      <c r="G155" s="21">
        <v>3.07</v>
      </c>
      <c r="H155" s="21">
        <v>2.19</v>
      </c>
      <c r="I155" s="19">
        <f>(F155+H155)*4+G155*9</f>
        <v>38.31</v>
      </c>
      <c r="AMJ155" s="4"/>
    </row>
    <row r="156" spans="1:1024" s="12" customFormat="1" ht="19.5" customHeight="1" x14ac:dyDescent="0.25">
      <c r="A156" s="103"/>
      <c r="B156" s="10">
        <v>82</v>
      </c>
      <c r="C156" s="29" t="s">
        <v>18</v>
      </c>
      <c r="D156" s="20" t="s">
        <v>19</v>
      </c>
      <c r="E156" s="21"/>
      <c r="F156" s="21">
        <v>1.54</v>
      </c>
      <c r="G156" s="21">
        <v>5.1100000000000003</v>
      </c>
      <c r="H156" s="21">
        <v>10.130000000000001</v>
      </c>
      <c r="I156" s="19">
        <f>(F156+H156)*4+G156*9</f>
        <v>92.670000000000016</v>
      </c>
      <c r="AMJ156" s="4"/>
    </row>
    <row r="157" spans="1:1024" s="12" customFormat="1" ht="25.9" customHeight="1" x14ac:dyDescent="0.25">
      <c r="A157" s="103"/>
      <c r="B157" s="10">
        <v>291</v>
      </c>
      <c r="C157" s="16" t="s">
        <v>75</v>
      </c>
      <c r="D157" s="20" t="s">
        <v>41</v>
      </c>
      <c r="E157" s="21"/>
      <c r="F157" s="19">
        <v>16.89</v>
      </c>
      <c r="G157" s="19">
        <v>14.02</v>
      </c>
      <c r="H157" s="19">
        <v>45.75</v>
      </c>
      <c r="I157" s="19">
        <v>379.77</v>
      </c>
      <c r="AMJ157" s="4"/>
    </row>
    <row r="158" spans="1:1024" s="12" customFormat="1" ht="35.85" customHeight="1" x14ac:dyDescent="0.25">
      <c r="A158" s="103"/>
      <c r="B158" s="10">
        <v>342</v>
      </c>
      <c r="C158" s="16" t="s">
        <v>31</v>
      </c>
      <c r="D158" s="20">
        <v>180</v>
      </c>
      <c r="E158" s="21"/>
      <c r="F158" s="21">
        <v>0.14000000000000001</v>
      </c>
      <c r="G158" s="21">
        <v>0.04</v>
      </c>
      <c r="H158" s="21">
        <v>13.88</v>
      </c>
      <c r="I158" s="19">
        <f>(F158+H158)*4+G158*9</f>
        <v>56.440000000000005</v>
      </c>
      <c r="AMJ158" s="4"/>
    </row>
    <row r="159" spans="1:1024" s="12" customFormat="1" ht="18.75" customHeight="1" x14ac:dyDescent="0.25">
      <c r="A159" s="103"/>
      <c r="B159" s="10"/>
      <c r="C159" s="16" t="s">
        <v>13</v>
      </c>
      <c r="D159" s="23">
        <v>20</v>
      </c>
      <c r="E159" s="23"/>
      <c r="F159" s="24">
        <v>1.58</v>
      </c>
      <c r="G159" s="24">
        <v>0.2</v>
      </c>
      <c r="H159" s="24">
        <v>9.66</v>
      </c>
      <c r="I159" s="19">
        <f>(F159+H159)*4+G159*9</f>
        <v>46.76</v>
      </c>
      <c r="AMJ159" s="4"/>
    </row>
    <row r="160" spans="1:1024" s="12" customFormat="1" ht="16.5" customHeight="1" x14ac:dyDescent="0.25">
      <c r="A160" s="103"/>
      <c r="B160" s="10"/>
      <c r="C160" s="16" t="s">
        <v>22</v>
      </c>
      <c r="D160" s="23">
        <v>40</v>
      </c>
      <c r="E160" s="23"/>
      <c r="F160" s="24">
        <v>2.64</v>
      </c>
      <c r="G160" s="24">
        <v>0.48</v>
      </c>
      <c r="H160" s="24">
        <v>15.86</v>
      </c>
      <c r="I160" s="19">
        <v>78.319999999999993</v>
      </c>
      <c r="AMJ160" s="4"/>
    </row>
    <row r="161" spans="1:1024" s="12" customFormat="1" ht="16.5" customHeight="1" x14ac:dyDescent="0.25">
      <c r="A161" s="103"/>
      <c r="B161" s="10"/>
      <c r="C161" s="25" t="s">
        <v>24</v>
      </c>
      <c r="D161" s="26">
        <v>805</v>
      </c>
      <c r="E161" s="27"/>
      <c r="F161" s="27">
        <f>SUM(F155:F160)</f>
        <v>23.270000000000003</v>
      </c>
      <c r="G161" s="27">
        <f>SUM(G155:G160)</f>
        <v>22.919999999999998</v>
      </c>
      <c r="H161" s="27">
        <f>SUM(H155:H160)</f>
        <v>97.47</v>
      </c>
      <c r="I161" s="27">
        <f>SUM(I155:I160)</f>
        <v>692.27</v>
      </c>
      <c r="AMJ161" s="4"/>
    </row>
    <row r="162" spans="1:1024" s="12" customFormat="1" x14ac:dyDescent="0.25">
      <c r="A162" s="103"/>
      <c r="B162" s="13"/>
      <c r="C162" s="25" t="s">
        <v>71</v>
      </c>
      <c r="D162" s="26">
        <f>D153+D161</f>
        <v>1307</v>
      </c>
      <c r="E162" s="27">
        <v>185</v>
      </c>
      <c r="F162" s="27">
        <f>F153+F161</f>
        <v>53.220000000000006</v>
      </c>
      <c r="G162" s="27">
        <f>G153+G161</f>
        <v>43.480000000000004</v>
      </c>
      <c r="H162" s="27">
        <f>H153+H161</f>
        <v>164.68</v>
      </c>
      <c r="I162" s="27">
        <f>I153+I161</f>
        <v>1268.27</v>
      </c>
      <c r="AMJ162" s="4"/>
    </row>
    <row r="163" spans="1:1024" s="12" customFormat="1" x14ac:dyDescent="0.25">
      <c r="A163" s="103"/>
      <c r="B163" s="13"/>
      <c r="C163" s="13" t="s">
        <v>10</v>
      </c>
      <c r="D163" s="20"/>
      <c r="E163" s="21"/>
      <c r="F163" s="21"/>
      <c r="G163" s="21"/>
      <c r="H163" s="21"/>
      <c r="I163" s="19"/>
      <c r="AMJ163" s="4"/>
    </row>
    <row r="164" spans="1:1024" s="12" customFormat="1" ht="13.7" customHeight="1" x14ac:dyDescent="0.25">
      <c r="A164" s="103" t="s">
        <v>76</v>
      </c>
      <c r="B164" s="10">
        <v>16</v>
      </c>
      <c r="C164" s="16" t="s">
        <v>88</v>
      </c>
      <c r="D164" s="17">
        <v>15</v>
      </c>
      <c r="E164" s="18"/>
      <c r="F164" s="18">
        <v>3.39</v>
      </c>
      <c r="G164" s="18">
        <v>3.13</v>
      </c>
      <c r="H164" s="18">
        <v>0</v>
      </c>
      <c r="I164" s="19">
        <f>(F164+H164)*4+G164*9</f>
        <v>41.73</v>
      </c>
      <c r="AMJ164" s="4"/>
    </row>
    <row r="165" spans="1:1024" s="12" customFormat="1" ht="20.45" customHeight="1" x14ac:dyDescent="0.25">
      <c r="A165" s="103"/>
      <c r="B165" s="42">
        <v>174</v>
      </c>
      <c r="C165" s="43" t="s">
        <v>36</v>
      </c>
      <c r="D165" s="44" t="s">
        <v>12</v>
      </c>
      <c r="E165" s="45"/>
      <c r="F165" s="45">
        <v>8.4</v>
      </c>
      <c r="G165" s="45">
        <v>11.08</v>
      </c>
      <c r="H165" s="45">
        <v>42.3</v>
      </c>
      <c r="I165" s="19">
        <f>(F165+H165)*4+G165*9</f>
        <v>302.52</v>
      </c>
      <c r="AMJ165" s="4"/>
    </row>
    <row r="166" spans="1:1024" s="12" customFormat="1" ht="23.85" customHeight="1" x14ac:dyDescent="0.25">
      <c r="A166" s="103"/>
      <c r="B166" s="10">
        <v>377</v>
      </c>
      <c r="C166" s="16" t="s">
        <v>27</v>
      </c>
      <c r="D166" s="20" t="s">
        <v>28</v>
      </c>
      <c r="E166" s="21"/>
      <c r="F166" s="21">
        <v>0.05</v>
      </c>
      <c r="G166" s="21">
        <v>0.01</v>
      </c>
      <c r="H166" s="21">
        <v>10.16</v>
      </c>
      <c r="I166" s="19">
        <f>(F166+H166)*4+G166*9</f>
        <v>40.930000000000007</v>
      </c>
      <c r="AMJ166" s="4"/>
    </row>
    <row r="167" spans="1:1024" s="12" customFormat="1" ht="23.85" customHeight="1" x14ac:dyDescent="0.25">
      <c r="A167" s="103"/>
      <c r="B167" s="10"/>
      <c r="C167" s="22" t="s">
        <v>13</v>
      </c>
      <c r="D167" s="23">
        <v>30</v>
      </c>
      <c r="E167" s="23"/>
      <c r="F167" s="24">
        <v>2.1</v>
      </c>
      <c r="G167" s="24">
        <v>0.23</v>
      </c>
      <c r="H167" s="24">
        <v>13.96</v>
      </c>
      <c r="I167" s="19">
        <f>(F167+H167)*4+G167*9</f>
        <v>66.31</v>
      </c>
      <c r="AMJ167" s="4"/>
    </row>
    <row r="168" spans="1:1024" s="12" customFormat="1" ht="15" customHeight="1" x14ac:dyDescent="0.25">
      <c r="A168" s="103"/>
      <c r="B168" s="10">
        <v>338</v>
      </c>
      <c r="C168" s="16" t="s">
        <v>14</v>
      </c>
      <c r="D168" s="20">
        <v>100</v>
      </c>
      <c r="E168" s="21"/>
      <c r="F168" s="21">
        <v>0.4</v>
      </c>
      <c r="G168" s="21">
        <v>0.4</v>
      </c>
      <c r="H168" s="21">
        <v>9.8000000000000007</v>
      </c>
      <c r="I168" s="19">
        <f>(F168+H168)*4+G168*9</f>
        <v>44.400000000000006</v>
      </c>
      <c r="AMJ168" s="4"/>
    </row>
    <row r="169" spans="1:1024" s="12" customFormat="1" x14ac:dyDescent="0.25">
      <c r="A169" s="103"/>
      <c r="B169" s="13"/>
      <c r="C169" s="25" t="s">
        <v>15</v>
      </c>
      <c r="D169" s="26">
        <v>502</v>
      </c>
      <c r="E169" s="27"/>
      <c r="F169" s="27">
        <f>SUM(F164:F168)</f>
        <v>14.340000000000002</v>
      </c>
      <c r="G169" s="27">
        <f>SUM(G164:G168)</f>
        <v>14.850000000000001</v>
      </c>
      <c r="H169" s="27">
        <f>SUM(H164:H168)</f>
        <v>76.219999999999985</v>
      </c>
      <c r="I169" s="27">
        <f>SUM(I164:I168)</f>
        <v>495.89</v>
      </c>
      <c r="AMJ169" s="4"/>
    </row>
    <row r="170" spans="1:1024" s="12" customFormat="1" x14ac:dyDescent="0.25">
      <c r="A170" s="103"/>
      <c r="B170" s="13"/>
      <c r="C170" s="13" t="s">
        <v>16</v>
      </c>
      <c r="D170" s="20"/>
      <c r="E170" s="21"/>
      <c r="F170" s="21"/>
      <c r="G170" s="21"/>
      <c r="H170" s="21"/>
      <c r="I170" s="19"/>
      <c r="AMJ170" s="4"/>
    </row>
    <row r="171" spans="1:1024" s="12" customFormat="1" x14ac:dyDescent="0.25">
      <c r="A171" s="103"/>
      <c r="B171" s="10">
        <v>20</v>
      </c>
      <c r="C171" s="16" t="s">
        <v>77</v>
      </c>
      <c r="D171" s="20">
        <v>60</v>
      </c>
      <c r="E171" s="21"/>
      <c r="F171" s="18">
        <v>1.32</v>
      </c>
      <c r="G171" s="18">
        <v>3.66</v>
      </c>
      <c r="H171" s="18">
        <v>4.1900000000000004</v>
      </c>
      <c r="I171" s="19">
        <v>55.07</v>
      </c>
      <c r="AMJ171" s="4"/>
    </row>
    <row r="172" spans="1:1024" s="12" customFormat="1" x14ac:dyDescent="0.25">
      <c r="A172" s="103"/>
      <c r="B172" s="10">
        <v>102</v>
      </c>
      <c r="C172" s="16" t="s">
        <v>38</v>
      </c>
      <c r="D172" s="17">
        <v>200</v>
      </c>
      <c r="E172" s="18"/>
      <c r="F172" s="18">
        <v>4.0999999999999996</v>
      </c>
      <c r="G172" s="18">
        <v>4.3</v>
      </c>
      <c r="H172" s="18">
        <v>15.2</v>
      </c>
      <c r="I172" s="19">
        <f>(F172+H172)*4+G172*9</f>
        <v>115.89999999999998</v>
      </c>
      <c r="AMJ172" s="4"/>
    </row>
    <row r="173" spans="1:1024" s="12" customFormat="1" ht="13.9" customHeight="1" x14ac:dyDescent="0.25">
      <c r="A173" s="103"/>
      <c r="B173" s="10">
        <v>279</v>
      </c>
      <c r="C173" s="16" t="s">
        <v>100</v>
      </c>
      <c r="D173" s="20"/>
      <c r="E173" s="21"/>
      <c r="F173" s="18"/>
      <c r="G173" s="18"/>
      <c r="H173" s="18"/>
      <c r="I173" s="19">
        <f>(F173+H173)*4+G173*9</f>
        <v>0</v>
      </c>
      <c r="AMJ173" s="4"/>
    </row>
    <row r="174" spans="1:1024" s="12" customFormat="1" ht="21.95" customHeight="1" x14ac:dyDescent="0.25">
      <c r="A174" s="103"/>
      <c r="B174" s="10">
        <v>349</v>
      </c>
      <c r="C174" s="22"/>
      <c r="D174" s="23">
        <v>180</v>
      </c>
      <c r="E174" s="23"/>
      <c r="F174" s="24">
        <v>0.4</v>
      </c>
      <c r="G174" s="24">
        <v>0.02</v>
      </c>
      <c r="H174" s="24">
        <v>20.6</v>
      </c>
      <c r="I174" s="19">
        <f>(F174+H174)*4+G174*9</f>
        <v>84.18</v>
      </c>
      <c r="AMJ174" s="4"/>
    </row>
    <row r="175" spans="1:1024" s="12" customFormat="1" x14ac:dyDescent="0.25">
      <c r="A175" s="103"/>
      <c r="B175" s="10"/>
      <c r="C175" s="16" t="s">
        <v>13</v>
      </c>
      <c r="D175" s="23">
        <v>20</v>
      </c>
      <c r="E175" s="23"/>
      <c r="F175" s="24">
        <v>1.58</v>
      </c>
      <c r="G175" s="24">
        <v>0.2</v>
      </c>
      <c r="H175" s="24">
        <v>9.66</v>
      </c>
      <c r="I175" s="19">
        <f>(F175+H175)*4+G175*9</f>
        <v>46.76</v>
      </c>
      <c r="AMJ175" s="4"/>
    </row>
    <row r="176" spans="1:1024" s="12" customFormat="1" ht="16.5" customHeight="1" x14ac:dyDescent="0.25">
      <c r="A176" s="103"/>
      <c r="B176" s="10"/>
      <c r="C176" s="16" t="s">
        <v>22</v>
      </c>
      <c r="D176" s="23">
        <v>40</v>
      </c>
      <c r="E176" s="23"/>
      <c r="F176" s="24">
        <v>2.64</v>
      </c>
      <c r="G176" s="24">
        <v>0.48</v>
      </c>
      <c r="H176" s="24">
        <v>15.86</v>
      </c>
      <c r="I176" s="19">
        <v>78.319999999999993</v>
      </c>
      <c r="AMJ176" s="4"/>
    </row>
    <row r="177" spans="1:1024" s="12" customFormat="1" ht="16.5" customHeight="1" x14ac:dyDescent="0.25">
      <c r="A177" s="103"/>
      <c r="B177" s="10"/>
      <c r="C177" s="16"/>
      <c r="D177" s="20"/>
      <c r="E177" s="21"/>
      <c r="F177" s="21"/>
      <c r="G177" s="21"/>
      <c r="H177" s="21"/>
      <c r="I177" s="19"/>
      <c r="AMJ177" s="4"/>
    </row>
    <row r="178" spans="1:1024" s="12" customFormat="1" x14ac:dyDescent="0.25">
      <c r="A178" s="103"/>
      <c r="B178" s="13"/>
      <c r="C178" s="25" t="s">
        <v>33</v>
      </c>
      <c r="D178" s="11">
        <v>820</v>
      </c>
      <c r="E178" s="41"/>
      <c r="F178" s="41">
        <f>SUM(F171:F177)</f>
        <v>10.040000000000001</v>
      </c>
      <c r="G178" s="41">
        <f>SUM(G171:G177)</f>
        <v>8.66</v>
      </c>
      <c r="H178" s="41">
        <f>SUM(H171:H177)</f>
        <v>65.510000000000005</v>
      </c>
      <c r="I178" s="41">
        <f>SUM(I171:I177)</f>
        <v>380.22999999999996</v>
      </c>
      <c r="AMJ178" s="4"/>
    </row>
    <row r="179" spans="1:1024" s="12" customFormat="1" x14ac:dyDescent="0.25">
      <c r="A179" s="103"/>
      <c r="B179" s="13"/>
      <c r="C179" s="25" t="s">
        <v>71</v>
      </c>
      <c r="D179" s="26">
        <f>D169+D178</f>
        <v>1322</v>
      </c>
      <c r="E179" s="27">
        <v>185</v>
      </c>
      <c r="F179" s="27">
        <f>F169+F178</f>
        <v>24.380000000000003</v>
      </c>
      <c r="G179" s="27">
        <f>G169+G178</f>
        <v>23.51</v>
      </c>
      <c r="H179" s="27">
        <f>H169+H178</f>
        <v>141.72999999999999</v>
      </c>
      <c r="I179" s="27">
        <f>I169+I178</f>
        <v>876.11999999999989</v>
      </c>
      <c r="AMJ179" s="4"/>
    </row>
    <row r="180" spans="1:1024" s="12" customFormat="1" x14ac:dyDescent="0.25">
      <c r="A180" s="103"/>
      <c r="B180" s="13"/>
      <c r="C180" s="25" t="s">
        <v>78</v>
      </c>
      <c r="D180" s="27">
        <f>(D25+D43+D60+D78+D95+D112+D129+D146+D162+D179)/12</f>
        <v>992.58333333333337</v>
      </c>
      <c r="E180" s="27">
        <f>(E25+E43+E60+E78+E95+E112+E129+E146+E162+E179)/10</f>
        <v>166.5</v>
      </c>
      <c r="F180" s="27">
        <f>(F25+F43+F60+F78+F95+F112+F129+F146+F162+F179)/12</f>
        <v>26.819583333333338</v>
      </c>
      <c r="G180" s="27">
        <f>(G25+G43+G60+G78+G95+G112+G129+G146+G162+G179)/12</f>
        <v>28.272500000000004</v>
      </c>
      <c r="H180" s="27">
        <f>(H25+H43+H60+H78+H95+H112+H129+H146+H162+H179)/12</f>
        <v>116.13250000000001</v>
      </c>
      <c r="I180" s="27">
        <f>(I25+I43+I60+I78+I95+I112+I129+I146+I162+I179)/12</f>
        <v>819.80250000000012</v>
      </c>
      <c r="AMJ180" s="4"/>
    </row>
    <row r="181" spans="1:1024" s="12" customFormat="1" ht="23.85" customHeight="1" x14ac:dyDescent="0.25">
      <c r="A181" s="103"/>
      <c r="B181" s="3"/>
      <c r="C181" s="81" t="s">
        <v>79</v>
      </c>
      <c r="D181" s="81"/>
      <c r="E181" s="81"/>
      <c r="F181" s="81"/>
      <c r="G181" s="81"/>
      <c r="H181" s="81"/>
      <c r="I181" s="81"/>
      <c r="AMJ181" s="4"/>
    </row>
    <row r="182" spans="1:1024" s="82" customFormat="1" ht="16.149999999999999" customHeight="1" x14ac:dyDescent="0.25">
      <c r="A182" s="1"/>
      <c r="B182" s="3"/>
      <c r="C182" s="81" t="s">
        <v>80</v>
      </c>
      <c r="D182" s="81"/>
      <c r="E182" s="81"/>
      <c r="F182" s="81"/>
      <c r="G182" s="81"/>
      <c r="H182" s="81"/>
      <c r="I182" s="81"/>
      <c r="AMA182" s="12"/>
      <c r="AMB182" s="12"/>
      <c r="AMC182" s="12"/>
      <c r="AMJ182" s="4"/>
    </row>
    <row r="183" spans="1:1024" s="82" customFormat="1" ht="18.600000000000001" customHeight="1" x14ac:dyDescent="0.25">
      <c r="A183" s="1"/>
      <c r="B183" s="93"/>
      <c r="C183" s="93"/>
      <c r="D183" s="93"/>
      <c r="E183" s="93"/>
      <c r="F183" s="93"/>
      <c r="G183" s="93"/>
      <c r="H183" s="93"/>
      <c r="I183" s="93"/>
      <c r="AMA183" s="12"/>
      <c r="AMB183" s="12"/>
      <c r="AMC183" s="12"/>
      <c r="AMJ183" s="4"/>
    </row>
    <row r="184" spans="1:1024" s="82" customFormat="1" ht="63.75" customHeight="1" x14ac:dyDescent="0.25">
      <c r="A184" s="93" t="s">
        <v>81</v>
      </c>
      <c r="B184" s="84"/>
      <c r="C184" s="85"/>
      <c r="D184" s="85"/>
      <c r="E184" s="85"/>
      <c r="F184" s="85"/>
      <c r="G184" s="85"/>
      <c r="H184" s="85"/>
      <c r="I184" s="85"/>
      <c r="AMA184" s="12"/>
      <c r="AMB184" s="12"/>
      <c r="AMC184" s="12"/>
      <c r="AMJ184" s="4"/>
    </row>
    <row r="185" spans="1:1024" s="82" customFormat="1" x14ac:dyDescent="0.25">
      <c r="A185" s="83"/>
      <c r="B185" s="84"/>
      <c r="C185" s="86"/>
      <c r="D185" s="87"/>
      <c r="E185" s="87"/>
      <c r="F185" s="88"/>
      <c r="G185" s="88"/>
      <c r="H185" s="88"/>
      <c r="I185" s="89"/>
      <c r="AMA185" s="12"/>
      <c r="AMB185" s="12"/>
      <c r="AMC185" s="12"/>
      <c r="AMJ185" s="4"/>
    </row>
    <row r="186" spans="1:1024" s="82" customFormat="1" ht="20.25" customHeight="1" x14ac:dyDescent="0.25">
      <c r="A186" s="83"/>
      <c r="B186" s="84"/>
      <c r="C186" s="106"/>
      <c r="D186" s="106"/>
      <c r="E186" s="106"/>
      <c r="F186" s="106"/>
      <c r="G186" s="106"/>
      <c r="H186" s="106"/>
      <c r="I186" s="106"/>
      <c r="AMA186" s="12"/>
      <c r="AMB186" s="12"/>
      <c r="AMC186" s="12"/>
      <c r="AMJ186" s="4"/>
    </row>
    <row r="187" spans="1:1024" s="82" customFormat="1" ht="15" customHeight="1" x14ac:dyDescent="0.25">
      <c r="A187" s="83"/>
      <c r="B187" s="84"/>
      <c r="C187" s="90"/>
      <c r="D187" s="88"/>
      <c r="E187" s="88"/>
      <c r="F187" s="88"/>
      <c r="G187" s="88"/>
      <c r="H187" s="88"/>
      <c r="I187" s="89"/>
      <c r="AMA187" s="12"/>
      <c r="AMB187" s="12"/>
      <c r="AMC187" s="12"/>
      <c r="AMJ187" s="4"/>
    </row>
    <row r="188" spans="1:1024" s="82" customFormat="1" x14ac:dyDescent="0.25">
      <c r="A188" s="83"/>
      <c r="B188" s="84"/>
      <c r="C188" s="106"/>
      <c r="D188" s="106"/>
      <c r="E188" s="106"/>
      <c r="F188" s="106"/>
      <c r="G188" s="106"/>
      <c r="H188" s="106"/>
      <c r="I188" s="106"/>
      <c r="AMA188" s="12"/>
      <c r="AMB188" s="12"/>
      <c r="AMC188" s="12"/>
      <c r="AMJ188" s="4"/>
    </row>
    <row r="189" spans="1:1024" s="82" customFormat="1" ht="15" customHeight="1" x14ac:dyDescent="0.25">
      <c r="A189" s="83"/>
      <c r="B189" s="84"/>
      <c r="C189" s="106"/>
      <c r="D189" s="106"/>
      <c r="E189" s="106"/>
      <c r="F189" s="106"/>
      <c r="G189" s="106"/>
      <c r="H189" s="106"/>
      <c r="I189" s="106"/>
      <c r="AMA189" s="12"/>
      <c r="AMB189" s="12"/>
      <c r="AMC189" s="12"/>
      <c r="AMJ189" s="4"/>
    </row>
    <row r="190" spans="1:1024" s="82" customFormat="1" x14ac:dyDescent="0.25">
      <c r="A190" s="83"/>
      <c r="B190" s="84"/>
      <c r="C190" s="106"/>
      <c r="D190" s="106"/>
      <c r="E190" s="106"/>
      <c r="F190" s="106"/>
      <c r="G190" s="106"/>
      <c r="H190" s="106"/>
      <c r="I190" s="106"/>
      <c r="AMA190" s="12"/>
      <c r="AMB190" s="12"/>
      <c r="AMC190" s="12"/>
      <c r="AMJ190" s="4"/>
    </row>
    <row r="191" spans="1:1024" s="82" customFormat="1" ht="15" customHeight="1" x14ac:dyDescent="0.25">
      <c r="A191" s="83"/>
      <c r="B191" s="91"/>
      <c r="C191" s="91"/>
      <c r="D191" s="91"/>
      <c r="E191" s="91"/>
      <c r="F191" s="91"/>
      <c r="G191" s="91"/>
      <c r="H191" s="91"/>
      <c r="I191" s="91"/>
      <c r="AMA191" s="12"/>
      <c r="AMB191" s="12"/>
      <c r="AMC191" s="12"/>
      <c r="AMJ191" s="4"/>
    </row>
    <row r="192" spans="1:1024" s="92" customFormat="1" x14ac:dyDescent="0.25">
      <c r="A192" s="83"/>
      <c r="B192" s="91"/>
      <c r="C192" s="91"/>
      <c r="D192" s="91"/>
      <c r="E192" s="91"/>
      <c r="F192" s="91"/>
      <c r="G192" s="91"/>
      <c r="H192" s="91"/>
      <c r="I192" s="91"/>
      <c r="AMJ192" s="4"/>
    </row>
    <row r="193" spans="1:1024" s="92" customFormat="1" x14ac:dyDescent="0.25">
      <c r="A193" s="83"/>
      <c r="B193" s="91"/>
      <c r="C193" s="91"/>
      <c r="D193" s="91"/>
      <c r="E193" s="91"/>
      <c r="F193" s="91"/>
      <c r="G193" s="91"/>
      <c r="H193" s="91"/>
      <c r="I193" s="91"/>
      <c r="AMJ193" s="4"/>
    </row>
    <row r="194" spans="1:1024" s="92" customFormat="1" x14ac:dyDescent="0.25">
      <c r="A194" s="83"/>
      <c r="B194" s="91"/>
      <c r="C194" s="91"/>
      <c r="D194" s="91"/>
      <c r="E194" s="91"/>
      <c r="F194" s="91"/>
      <c r="G194" s="91"/>
      <c r="H194" s="91"/>
      <c r="I194" s="91"/>
      <c r="AMJ194" s="4"/>
    </row>
    <row r="195" spans="1:1024" s="92" customFormat="1" x14ac:dyDescent="0.25">
      <c r="A195" s="83"/>
      <c r="B195" s="91"/>
      <c r="C195" s="91"/>
      <c r="D195" s="91"/>
      <c r="E195" s="91"/>
      <c r="F195" s="91"/>
      <c r="G195" s="91"/>
      <c r="H195" s="91"/>
      <c r="I195" s="91"/>
      <c r="AMJ195" s="4"/>
    </row>
    <row r="196" spans="1:1024" s="92" customFormat="1" x14ac:dyDescent="0.25">
      <c r="A196" s="83"/>
      <c r="B196" s="91"/>
      <c r="C196" s="91"/>
      <c r="D196" s="91"/>
      <c r="E196" s="91"/>
      <c r="F196" s="91"/>
      <c r="G196" s="91"/>
      <c r="H196" s="91"/>
      <c r="I196" s="91"/>
      <c r="AMJ196" s="4"/>
    </row>
    <row r="197" spans="1:1024" s="92" customFormat="1" x14ac:dyDescent="0.25">
      <c r="A197" s="83"/>
      <c r="B197" s="91"/>
      <c r="C197" s="91"/>
      <c r="D197" s="91"/>
      <c r="E197" s="91"/>
      <c r="F197" s="91"/>
      <c r="G197" s="91"/>
      <c r="H197" s="91"/>
      <c r="I197" s="91"/>
      <c r="AMJ197" s="4"/>
    </row>
    <row r="198" spans="1:1024" s="92" customFormat="1" x14ac:dyDescent="0.25">
      <c r="A198" s="83"/>
      <c r="B198" s="91"/>
      <c r="C198" s="91"/>
      <c r="D198" s="91"/>
      <c r="E198" s="91"/>
      <c r="F198" s="91"/>
      <c r="G198" s="91"/>
      <c r="H198" s="91"/>
      <c r="I198" s="91"/>
      <c r="AMJ198" s="4"/>
    </row>
    <row r="199" spans="1:1024" s="92" customFormat="1" x14ac:dyDescent="0.25">
      <c r="A199" s="83"/>
      <c r="B199" s="91"/>
      <c r="C199" s="91"/>
      <c r="D199" s="91"/>
      <c r="E199" s="91"/>
      <c r="F199" s="91"/>
      <c r="G199" s="91"/>
      <c r="H199" s="91"/>
      <c r="I199" s="91"/>
      <c r="AMJ199" s="4"/>
    </row>
    <row r="200" spans="1:1024" s="92" customFormat="1" x14ac:dyDescent="0.25">
      <c r="A200" s="83"/>
      <c r="B200" s="91"/>
      <c r="C200" s="91"/>
      <c r="D200" s="91"/>
      <c r="E200" s="91"/>
      <c r="F200" s="91"/>
      <c r="G200" s="91"/>
      <c r="H200" s="91"/>
      <c r="I200" s="91"/>
      <c r="AMJ200" s="4"/>
    </row>
    <row r="201" spans="1:1024" s="92" customFormat="1" x14ac:dyDescent="0.25">
      <c r="A201" s="83"/>
      <c r="B201" s="91"/>
      <c r="C201" s="91"/>
      <c r="D201" s="91"/>
      <c r="E201" s="91"/>
      <c r="F201" s="91"/>
      <c r="G201" s="91"/>
      <c r="H201" s="91"/>
      <c r="I201" s="91"/>
      <c r="AMJ201" s="4"/>
    </row>
    <row r="202" spans="1:1024" s="92" customFormat="1" x14ac:dyDescent="0.25">
      <c r="A202" s="83"/>
      <c r="B202" s="91"/>
      <c r="C202" s="91"/>
      <c r="D202" s="91"/>
      <c r="E202" s="91"/>
      <c r="F202" s="91"/>
      <c r="G202" s="91"/>
      <c r="H202" s="91"/>
      <c r="I202" s="91"/>
      <c r="AMJ202" s="4"/>
    </row>
    <row r="203" spans="1:1024" s="92" customFormat="1" x14ac:dyDescent="0.25">
      <c r="A203" s="83"/>
      <c r="B203" s="91"/>
      <c r="C203" s="91"/>
      <c r="D203" s="91"/>
      <c r="E203" s="91"/>
      <c r="F203" s="91"/>
      <c r="G203" s="91"/>
      <c r="H203" s="91"/>
      <c r="I203" s="91"/>
      <c r="AMJ203" s="4"/>
    </row>
    <row r="204" spans="1:1024" s="92" customFormat="1" x14ac:dyDescent="0.25">
      <c r="A204" s="83"/>
      <c r="B204" s="91"/>
      <c r="C204" s="91"/>
      <c r="D204" s="91"/>
      <c r="E204" s="91"/>
      <c r="F204" s="91"/>
      <c r="G204" s="91"/>
      <c r="H204" s="91"/>
      <c r="I204" s="91"/>
      <c r="AMJ204" s="4"/>
    </row>
    <row r="205" spans="1:1024" s="92" customFormat="1" x14ac:dyDescent="0.25">
      <c r="A205" s="83"/>
      <c r="B205" s="91"/>
      <c r="C205" s="91"/>
      <c r="D205" s="91"/>
      <c r="E205" s="91"/>
      <c r="F205" s="91"/>
      <c r="G205" s="91"/>
      <c r="H205" s="91"/>
      <c r="I205" s="91"/>
      <c r="AMJ205" s="4"/>
    </row>
    <row r="206" spans="1:1024" s="92" customFormat="1" x14ac:dyDescent="0.25">
      <c r="A206" s="83"/>
      <c r="B206" s="91"/>
      <c r="C206" s="91"/>
      <c r="D206" s="91"/>
      <c r="E206" s="91"/>
      <c r="F206" s="91"/>
      <c r="G206" s="91"/>
      <c r="H206" s="91"/>
      <c r="I206" s="91"/>
      <c r="AMJ206" s="4"/>
    </row>
    <row r="207" spans="1:1024" s="92" customFormat="1" x14ac:dyDescent="0.25">
      <c r="A207" s="83"/>
      <c r="B207" s="91"/>
      <c r="C207" s="91"/>
      <c r="D207" s="91"/>
      <c r="E207" s="91"/>
      <c r="F207" s="91"/>
      <c r="G207" s="91"/>
      <c r="H207" s="91"/>
      <c r="I207" s="91"/>
      <c r="AMJ207" s="4"/>
    </row>
    <row r="208" spans="1:1024" s="92" customFormat="1" x14ac:dyDescent="0.25">
      <c r="A208" s="83"/>
      <c r="B208" s="91"/>
      <c r="C208" s="91"/>
      <c r="D208" s="91"/>
      <c r="E208" s="91"/>
      <c r="F208" s="91"/>
      <c r="G208" s="91"/>
      <c r="H208" s="91"/>
      <c r="I208" s="91"/>
      <c r="AMJ208" s="4"/>
    </row>
    <row r="209" spans="1:1024" s="92" customFormat="1" x14ac:dyDescent="0.25">
      <c r="A209" s="83"/>
      <c r="B209" s="91"/>
      <c r="C209" s="91"/>
      <c r="D209" s="91"/>
      <c r="E209" s="91"/>
      <c r="F209" s="91"/>
      <c r="G209" s="91"/>
      <c r="H209" s="91"/>
      <c r="I209" s="91"/>
      <c r="AMJ209" s="4"/>
    </row>
    <row r="210" spans="1:1024" s="92" customFormat="1" x14ac:dyDescent="0.25">
      <c r="A210" s="83"/>
      <c r="B210" s="91"/>
      <c r="C210" s="91"/>
      <c r="D210" s="91"/>
      <c r="E210" s="91"/>
      <c r="F210" s="91"/>
      <c r="G210" s="91"/>
      <c r="H210" s="91"/>
      <c r="I210" s="91"/>
      <c r="AMJ210" s="4"/>
    </row>
    <row r="211" spans="1:1024" s="92" customFormat="1" x14ac:dyDescent="0.25">
      <c r="A211" s="83"/>
      <c r="B211" s="91"/>
      <c r="C211" s="91"/>
      <c r="D211" s="91"/>
      <c r="E211" s="91"/>
      <c r="F211" s="91"/>
      <c r="G211" s="91"/>
      <c r="H211" s="91"/>
      <c r="I211" s="91"/>
      <c r="AMJ211" s="4"/>
    </row>
    <row r="212" spans="1:1024" s="92" customFormat="1" x14ac:dyDescent="0.25">
      <c r="A212" s="83"/>
      <c r="B212" s="91"/>
      <c r="C212" s="91"/>
      <c r="D212" s="91"/>
      <c r="E212" s="91"/>
      <c r="F212" s="91"/>
      <c r="G212" s="91"/>
      <c r="H212" s="91"/>
      <c r="I212" s="91"/>
      <c r="AMJ212" s="4"/>
    </row>
    <row r="213" spans="1:1024" s="92" customFormat="1" x14ac:dyDescent="0.25">
      <c r="A213" s="83"/>
      <c r="B213" s="91"/>
      <c r="C213" s="91"/>
      <c r="D213" s="91"/>
      <c r="E213" s="91"/>
      <c r="F213" s="91"/>
      <c r="G213" s="91"/>
      <c r="H213" s="91"/>
      <c r="I213" s="91"/>
      <c r="AMJ213" s="4"/>
    </row>
    <row r="214" spans="1:1024" s="92" customFormat="1" x14ac:dyDescent="0.25">
      <c r="A214" s="83"/>
      <c r="B214" s="91"/>
      <c r="C214" s="91"/>
      <c r="D214" s="91"/>
      <c r="E214" s="91"/>
      <c r="F214" s="91"/>
      <c r="G214" s="91"/>
      <c r="H214" s="91"/>
      <c r="I214" s="91"/>
      <c r="AMJ214" s="4"/>
    </row>
    <row r="215" spans="1:1024" s="92" customFormat="1" x14ac:dyDescent="0.25">
      <c r="A215" s="83"/>
      <c r="B215" s="91"/>
      <c r="C215" s="91"/>
      <c r="D215" s="91"/>
      <c r="E215" s="91"/>
      <c r="F215" s="91"/>
      <c r="G215" s="91"/>
      <c r="H215" s="91"/>
      <c r="I215" s="91"/>
      <c r="AMJ215" s="4"/>
    </row>
    <row r="216" spans="1:1024" s="92" customFormat="1" x14ac:dyDescent="0.25">
      <c r="A216" s="83"/>
      <c r="B216" s="91"/>
      <c r="C216" s="91"/>
      <c r="D216" s="91"/>
      <c r="E216" s="91"/>
      <c r="F216" s="91"/>
      <c r="G216" s="91"/>
      <c r="H216" s="91"/>
      <c r="I216" s="91"/>
      <c r="AMJ216" s="4"/>
    </row>
    <row r="217" spans="1:1024" s="92" customFormat="1" x14ac:dyDescent="0.25">
      <c r="A217" s="83"/>
      <c r="B217" s="91"/>
      <c r="C217" s="91"/>
      <c r="D217" s="91"/>
      <c r="E217" s="91"/>
      <c r="F217" s="91"/>
      <c r="G217" s="91"/>
      <c r="H217" s="91"/>
      <c r="I217" s="91"/>
      <c r="AMJ217" s="4"/>
    </row>
    <row r="218" spans="1:1024" s="92" customFormat="1" x14ac:dyDescent="0.25">
      <c r="A218" s="83"/>
      <c r="B218" s="91"/>
      <c r="C218" s="91"/>
      <c r="D218" s="91"/>
      <c r="E218" s="91"/>
      <c r="F218" s="91"/>
      <c r="G218" s="91"/>
      <c r="H218" s="91"/>
      <c r="I218" s="91"/>
      <c r="AMJ218" s="4"/>
    </row>
    <row r="219" spans="1:1024" s="92" customFormat="1" x14ac:dyDescent="0.25">
      <c r="A219" s="83"/>
      <c r="B219" s="91"/>
      <c r="C219" s="91"/>
      <c r="D219" s="91"/>
      <c r="E219" s="91"/>
      <c r="F219" s="91"/>
      <c r="G219" s="91"/>
      <c r="H219" s="91"/>
      <c r="I219" s="91"/>
      <c r="AMJ219" s="4"/>
    </row>
    <row r="220" spans="1:1024" s="92" customFormat="1" x14ac:dyDescent="0.25">
      <c r="A220" s="83"/>
      <c r="B220" s="91"/>
      <c r="C220" s="91"/>
      <c r="D220" s="91"/>
      <c r="E220" s="91"/>
      <c r="F220" s="91"/>
      <c r="G220" s="91"/>
      <c r="H220" s="91"/>
      <c r="I220" s="91"/>
      <c r="AMJ220" s="4"/>
    </row>
    <row r="221" spans="1:1024" s="92" customFormat="1" x14ac:dyDescent="0.25">
      <c r="A221" s="83"/>
      <c r="B221" s="91"/>
      <c r="C221" s="91"/>
      <c r="D221" s="91"/>
      <c r="E221" s="91"/>
      <c r="F221" s="91"/>
      <c r="G221" s="91"/>
      <c r="H221" s="91"/>
      <c r="I221" s="91"/>
      <c r="AMJ221" s="4"/>
    </row>
    <row r="222" spans="1:1024" s="92" customFormat="1" x14ac:dyDescent="0.25">
      <c r="A222" s="83"/>
      <c r="B222" s="91"/>
      <c r="C222" s="91"/>
      <c r="D222" s="91"/>
      <c r="E222" s="91"/>
      <c r="F222" s="91"/>
      <c r="G222" s="91"/>
      <c r="H222" s="91"/>
      <c r="I222" s="91"/>
      <c r="AMJ222" s="4"/>
    </row>
    <row r="223" spans="1:1024" s="92" customFormat="1" x14ac:dyDescent="0.25">
      <c r="A223" s="83"/>
      <c r="B223" s="91"/>
      <c r="C223" s="91"/>
      <c r="D223" s="91"/>
      <c r="E223" s="91"/>
      <c r="F223" s="91"/>
      <c r="G223" s="91"/>
      <c r="H223" s="91"/>
      <c r="I223" s="91"/>
      <c r="AMJ223" s="4"/>
    </row>
    <row r="224" spans="1:1024" s="92" customFormat="1" x14ac:dyDescent="0.25">
      <c r="A224" s="83"/>
      <c r="B224" s="91"/>
      <c r="C224" s="91"/>
      <c r="D224" s="91"/>
      <c r="E224" s="91"/>
      <c r="F224" s="91"/>
      <c r="G224" s="91"/>
      <c r="H224" s="91"/>
      <c r="I224" s="91"/>
      <c r="AMJ224" s="4"/>
    </row>
    <row r="225" spans="1:1024" s="92" customFormat="1" x14ac:dyDescent="0.25">
      <c r="A225" s="83"/>
      <c r="B225" s="91"/>
      <c r="C225" s="91"/>
      <c r="D225" s="91"/>
      <c r="E225" s="91"/>
      <c r="F225" s="91"/>
      <c r="G225" s="91"/>
      <c r="H225" s="91"/>
      <c r="I225" s="91"/>
      <c r="AMJ225" s="4"/>
    </row>
    <row r="226" spans="1:1024" s="92" customFormat="1" x14ac:dyDescent="0.25">
      <c r="A226" s="83"/>
      <c r="B226" s="91"/>
      <c r="C226" s="91"/>
      <c r="D226" s="91"/>
      <c r="E226" s="91"/>
      <c r="F226" s="91"/>
      <c r="G226" s="91"/>
      <c r="H226" s="91"/>
      <c r="I226" s="91"/>
      <c r="AMJ226" s="4"/>
    </row>
    <row r="227" spans="1:1024" s="92" customFormat="1" x14ac:dyDescent="0.25">
      <c r="A227" s="83"/>
      <c r="B227" s="91"/>
      <c r="C227" s="91"/>
      <c r="D227" s="91"/>
      <c r="E227" s="91"/>
      <c r="F227" s="91"/>
      <c r="G227" s="91"/>
      <c r="H227" s="91"/>
      <c r="I227" s="91"/>
      <c r="AMJ227" s="4"/>
    </row>
    <row r="228" spans="1:1024" s="92" customFormat="1" x14ac:dyDescent="0.25">
      <c r="A228" s="83"/>
      <c r="B228" s="91"/>
      <c r="C228" s="91"/>
      <c r="D228" s="91"/>
      <c r="E228" s="91"/>
      <c r="F228" s="91"/>
      <c r="G228" s="91"/>
      <c r="H228" s="91"/>
      <c r="I228" s="91"/>
      <c r="AMJ228" s="4"/>
    </row>
    <row r="229" spans="1:1024" s="92" customFormat="1" x14ac:dyDescent="0.25">
      <c r="A229" s="83"/>
      <c r="B229" s="91"/>
      <c r="C229" s="91"/>
      <c r="D229" s="91"/>
      <c r="E229" s="91"/>
      <c r="F229" s="91"/>
      <c r="G229" s="91"/>
      <c r="H229" s="91"/>
      <c r="I229" s="91"/>
      <c r="AMJ229" s="4"/>
    </row>
    <row r="230" spans="1:1024" s="92" customFormat="1" x14ac:dyDescent="0.25">
      <c r="A230" s="83"/>
      <c r="B230" s="91"/>
      <c r="C230" s="91"/>
      <c r="D230" s="91"/>
      <c r="E230" s="91"/>
      <c r="F230" s="91"/>
      <c r="G230" s="91"/>
      <c r="H230" s="91"/>
      <c r="I230" s="91"/>
      <c r="AMJ230" s="4"/>
    </row>
    <row r="231" spans="1:1024" s="92" customFormat="1" x14ac:dyDescent="0.25">
      <c r="A231" s="83"/>
      <c r="B231" s="91"/>
      <c r="C231" s="91"/>
      <c r="D231" s="91"/>
      <c r="E231" s="91"/>
      <c r="F231" s="91"/>
      <c r="G231" s="91"/>
      <c r="H231" s="91"/>
      <c r="I231" s="91"/>
      <c r="AMJ231" s="4"/>
    </row>
    <row r="232" spans="1:1024" s="92" customFormat="1" x14ac:dyDescent="0.25">
      <c r="A232" s="83"/>
      <c r="B232" s="91"/>
      <c r="C232" s="91"/>
      <c r="D232" s="91"/>
      <c r="E232" s="91"/>
      <c r="F232" s="91"/>
      <c r="G232" s="91"/>
      <c r="H232" s="91"/>
      <c r="I232" s="91"/>
      <c r="AMJ232" s="4"/>
    </row>
    <row r="233" spans="1:1024" s="92" customFormat="1" x14ac:dyDescent="0.25">
      <c r="A233" s="83"/>
      <c r="B233" s="91"/>
      <c r="C233" s="91"/>
      <c r="D233" s="91"/>
      <c r="E233" s="91"/>
      <c r="F233" s="91"/>
      <c r="G233" s="91"/>
      <c r="H233" s="91"/>
      <c r="I233" s="91"/>
      <c r="AMJ233" s="4"/>
    </row>
    <row r="234" spans="1:1024" s="92" customFormat="1" x14ac:dyDescent="0.25">
      <c r="A234" s="83"/>
      <c r="B234" s="91"/>
      <c r="C234" s="91"/>
      <c r="D234" s="91"/>
      <c r="E234" s="91"/>
      <c r="F234" s="91"/>
      <c r="G234" s="91"/>
      <c r="H234" s="91"/>
      <c r="I234" s="91"/>
      <c r="AMJ234" s="4"/>
    </row>
    <row r="235" spans="1:1024" s="92" customFormat="1" x14ac:dyDescent="0.25">
      <c r="A235" s="83"/>
      <c r="B235" s="91"/>
      <c r="C235" s="91"/>
      <c r="D235" s="91"/>
      <c r="E235" s="91"/>
      <c r="F235" s="91"/>
      <c r="G235" s="91"/>
      <c r="H235" s="91"/>
      <c r="I235" s="91"/>
      <c r="AMJ235" s="4"/>
    </row>
    <row r="236" spans="1:1024" s="92" customFormat="1" x14ac:dyDescent="0.25">
      <c r="A236" s="83"/>
      <c r="B236" s="91"/>
      <c r="C236" s="91"/>
      <c r="D236" s="91"/>
      <c r="E236" s="91"/>
      <c r="F236" s="91"/>
      <c r="G236" s="91"/>
      <c r="H236" s="91"/>
      <c r="I236" s="91"/>
      <c r="AMJ236" s="4"/>
    </row>
    <row r="237" spans="1:1024" s="92" customFormat="1" x14ac:dyDescent="0.25">
      <c r="A237" s="83"/>
      <c r="B237" s="91"/>
      <c r="C237" s="91"/>
      <c r="D237" s="91"/>
      <c r="E237" s="91"/>
      <c r="F237" s="91"/>
      <c r="G237" s="91"/>
      <c r="H237" s="91"/>
      <c r="I237" s="91"/>
      <c r="AMJ237" s="4"/>
    </row>
    <row r="238" spans="1:1024" s="92" customFormat="1" x14ac:dyDescent="0.25">
      <c r="A238" s="83"/>
      <c r="B238" s="91"/>
      <c r="C238" s="91"/>
      <c r="D238" s="91"/>
      <c r="E238" s="91"/>
      <c r="F238" s="91"/>
      <c r="G238" s="91"/>
      <c r="H238" s="91"/>
      <c r="I238" s="91"/>
      <c r="AMJ238" s="4"/>
    </row>
    <row r="239" spans="1:1024" s="92" customFormat="1" x14ac:dyDescent="0.25">
      <c r="A239" s="83"/>
      <c r="B239" s="91"/>
      <c r="C239" s="91"/>
      <c r="D239" s="91"/>
      <c r="E239" s="91"/>
      <c r="F239" s="91"/>
      <c r="G239" s="91"/>
      <c r="H239" s="91"/>
      <c r="I239" s="91"/>
      <c r="AMJ239" s="4"/>
    </row>
    <row r="240" spans="1:1024" s="92" customFormat="1" x14ac:dyDescent="0.25">
      <c r="A240" s="83"/>
      <c r="B240" s="91"/>
      <c r="C240" s="91"/>
      <c r="D240" s="91"/>
      <c r="E240" s="91"/>
      <c r="F240" s="91"/>
      <c r="G240" s="91"/>
      <c r="H240" s="91"/>
      <c r="I240" s="91"/>
      <c r="AMJ240" s="4"/>
    </row>
    <row r="241" spans="1:1024" s="92" customFormat="1" x14ac:dyDescent="0.25">
      <c r="A241" s="83"/>
      <c r="B241" s="91"/>
      <c r="C241" s="91"/>
      <c r="D241" s="91"/>
      <c r="E241" s="91"/>
      <c r="F241" s="91"/>
      <c r="G241" s="91"/>
      <c r="H241" s="91"/>
      <c r="I241" s="91"/>
      <c r="AMJ241" s="4"/>
    </row>
    <row r="242" spans="1:1024" s="92" customFormat="1" x14ac:dyDescent="0.25">
      <c r="A242" s="83"/>
      <c r="B242" s="91"/>
      <c r="C242" s="91"/>
      <c r="D242" s="91"/>
      <c r="E242" s="91"/>
      <c r="F242" s="91"/>
      <c r="G242" s="91"/>
      <c r="H242" s="91"/>
      <c r="I242" s="91"/>
      <c r="AMJ242" s="4"/>
    </row>
    <row r="243" spans="1:1024" s="92" customFormat="1" x14ac:dyDescent="0.25">
      <c r="A243" s="83"/>
      <c r="B243" s="91"/>
      <c r="C243" s="91"/>
      <c r="D243" s="91"/>
      <c r="E243" s="91"/>
      <c r="F243" s="91"/>
      <c r="G243" s="91"/>
      <c r="H243" s="91"/>
      <c r="I243" s="91"/>
      <c r="AMJ243" s="4"/>
    </row>
    <row r="244" spans="1:1024" s="92" customFormat="1" x14ac:dyDescent="0.25">
      <c r="A244" s="83"/>
      <c r="B244" s="91"/>
      <c r="C244" s="91"/>
      <c r="D244" s="91"/>
      <c r="E244" s="91"/>
      <c r="F244" s="91"/>
      <c r="G244" s="91"/>
      <c r="H244" s="91"/>
      <c r="I244" s="91"/>
      <c r="AMJ244" s="4"/>
    </row>
    <row r="245" spans="1:1024" s="92" customFormat="1" x14ac:dyDescent="0.25">
      <c r="A245" s="83"/>
      <c r="B245" s="91"/>
      <c r="C245" s="91"/>
      <c r="D245" s="91"/>
      <c r="E245" s="91"/>
      <c r="F245" s="91"/>
      <c r="G245" s="91"/>
      <c r="H245" s="91"/>
      <c r="I245" s="91"/>
      <c r="AMJ245" s="4"/>
    </row>
    <row r="246" spans="1:1024" s="92" customFormat="1" x14ac:dyDescent="0.25">
      <c r="A246" s="83"/>
      <c r="B246" s="91"/>
      <c r="C246" s="91"/>
      <c r="D246" s="91"/>
      <c r="E246" s="91"/>
      <c r="F246" s="91"/>
      <c r="G246" s="91"/>
      <c r="H246" s="91"/>
      <c r="I246" s="91"/>
      <c r="AMJ246" s="4"/>
    </row>
    <row r="247" spans="1:1024" s="92" customFormat="1" x14ac:dyDescent="0.25">
      <c r="A247" s="83"/>
      <c r="B247" s="91"/>
      <c r="C247" s="91"/>
      <c r="D247" s="91"/>
      <c r="E247" s="91"/>
      <c r="F247" s="91"/>
      <c r="G247" s="91"/>
      <c r="H247" s="91"/>
      <c r="I247" s="91"/>
      <c r="AMJ247" s="4"/>
    </row>
    <row r="248" spans="1:1024" s="92" customFormat="1" x14ac:dyDescent="0.25">
      <c r="A248" s="83"/>
      <c r="B248" s="91"/>
      <c r="C248" s="91"/>
      <c r="D248" s="91"/>
      <c r="E248" s="91"/>
      <c r="F248" s="91"/>
      <c r="G248" s="91"/>
      <c r="H248" s="91"/>
      <c r="I248" s="91"/>
      <c r="AMJ248" s="4"/>
    </row>
    <row r="249" spans="1:1024" s="92" customFormat="1" x14ac:dyDescent="0.25">
      <c r="A249" s="83"/>
      <c r="B249" s="91"/>
      <c r="C249" s="91"/>
      <c r="D249" s="91"/>
      <c r="E249" s="91"/>
      <c r="F249" s="91"/>
      <c r="G249" s="91"/>
      <c r="H249" s="91"/>
      <c r="I249" s="91"/>
      <c r="AMJ249" s="4"/>
    </row>
    <row r="250" spans="1:1024" s="92" customFormat="1" x14ac:dyDescent="0.25">
      <c r="A250" s="83"/>
      <c r="B250" s="91"/>
      <c r="C250" s="91"/>
      <c r="D250" s="91"/>
      <c r="E250" s="91"/>
      <c r="F250" s="91"/>
      <c r="G250" s="91"/>
      <c r="H250" s="91"/>
      <c r="I250" s="91"/>
      <c r="AMJ250" s="4"/>
    </row>
    <row r="251" spans="1:1024" s="92" customFormat="1" x14ac:dyDescent="0.25">
      <c r="A251" s="83"/>
      <c r="B251" s="91"/>
      <c r="C251" s="91"/>
      <c r="D251" s="91"/>
      <c r="E251" s="91"/>
      <c r="F251" s="91"/>
      <c r="G251" s="91"/>
      <c r="H251" s="91"/>
      <c r="I251" s="91"/>
      <c r="AMJ251" s="4"/>
    </row>
    <row r="252" spans="1:1024" s="92" customFormat="1" x14ac:dyDescent="0.25">
      <c r="A252" s="83"/>
      <c r="B252" s="91"/>
      <c r="C252" s="91"/>
      <c r="D252" s="91"/>
      <c r="E252" s="91"/>
      <c r="F252" s="91"/>
      <c r="G252" s="91"/>
      <c r="H252" s="91"/>
      <c r="I252" s="91"/>
      <c r="AMJ252" s="4"/>
    </row>
    <row r="253" spans="1:1024" s="92" customFormat="1" x14ac:dyDescent="0.25">
      <c r="A253" s="83"/>
      <c r="B253" s="91"/>
      <c r="C253" s="91"/>
      <c r="D253" s="91"/>
      <c r="E253" s="91"/>
      <c r="F253" s="91"/>
      <c r="G253" s="91"/>
      <c r="H253" s="91"/>
      <c r="I253" s="91"/>
      <c r="AMJ253" s="4"/>
    </row>
    <row r="254" spans="1:1024" s="92" customFormat="1" x14ac:dyDescent="0.25">
      <c r="A254" s="83"/>
      <c r="B254" s="91"/>
      <c r="C254" s="91"/>
      <c r="D254" s="91"/>
      <c r="E254" s="91"/>
      <c r="F254" s="91"/>
      <c r="G254" s="91"/>
      <c r="H254" s="91"/>
      <c r="I254" s="91"/>
      <c r="AMJ254" s="4"/>
    </row>
    <row r="255" spans="1:1024" s="92" customFormat="1" x14ac:dyDescent="0.25">
      <c r="A255" s="83"/>
      <c r="B255" s="91"/>
      <c r="C255" s="3"/>
      <c r="D255" s="3"/>
      <c r="E255" s="3"/>
      <c r="F255" s="3"/>
      <c r="G255" s="3"/>
      <c r="H255" s="3"/>
      <c r="I255" s="3"/>
      <c r="AMJ255" s="4"/>
    </row>
    <row r="256" spans="1:1024" x14ac:dyDescent="0.25">
      <c r="B256" s="91"/>
    </row>
    <row r="257" spans="2:2" x14ac:dyDescent="0.25">
      <c r="B257" s="91"/>
    </row>
    <row r="258" spans="2:2" x14ac:dyDescent="0.25">
      <c r="B258" s="91"/>
    </row>
    <row r="259" spans="2:2" x14ac:dyDescent="0.25">
      <c r="B259" s="91"/>
    </row>
    <row r="260" spans="2:2" x14ac:dyDescent="0.25">
      <c r="B260" s="91"/>
    </row>
    <row r="261" spans="2:2" x14ac:dyDescent="0.25">
      <c r="B261" s="91"/>
    </row>
    <row r="262" spans="2:2" x14ac:dyDescent="0.25">
      <c r="B262" s="91"/>
    </row>
    <row r="263" spans="2:2" x14ac:dyDescent="0.25">
      <c r="B263" s="91"/>
    </row>
    <row r="264" spans="2:2" x14ac:dyDescent="0.25">
      <c r="B264" s="91"/>
    </row>
    <row r="265" spans="2:2" x14ac:dyDescent="0.25">
      <c r="B265" s="91"/>
    </row>
    <row r="266" spans="2:2" x14ac:dyDescent="0.25">
      <c r="B266" s="91"/>
    </row>
    <row r="267" spans="2:2" x14ac:dyDescent="0.25">
      <c r="B267" s="91"/>
    </row>
    <row r="268" spans="2:2" x14ac:dyDescent="0.25">
      <c r="B268" s="91"/>
    </row>
    <row r="269" spans="2:2" x14ac:dyDescent="0.25">
      <c r="B269" s="91"/>
    </row>
    <row r="270" spans="2:2" x14ac:dyDescent="0.25">
      <c r="B270" s="91"/>
    </row>
    <row r="271" spans="2:2" x14ac:dyDescent="0.25">
      <c r="B271" s="91"/>
    </row>
    <row r="272" spans="2:2" x14ac:dyDescent="0.25">
      <c r="B272" s="91"/>
    </row>
    <row r="273" spans="2:2" x14ac:dyDescent="0.25">
      <c r="B273" s="91"/>
    </row>
    <row r="274" spans="2:2" x14ac:dyDescent="0.25">
      <c r="B274" s="91"/>
    </row>
    <row r="275" spans="2:2" x14ac:dyDescent="0.25">
      <c r="B275" s="91"/>
    </row>
    <row r="276" spans="2:2" x14ac:dyDescent="0.25">
      <c r="B276" s="91"/>
    </row>
    <row r="277" spans="2:2" x14ac:dyDescent="0.25">
      <c r="B277" s="91"/>
    </row>
    <row r="278" spans="2:2" x14ac:dyDescent="0.25">
      <c r="B278" s="91"/>
    </row>
    <row r="279" spans="2:2" x14ac:dyDescent="0.25">
      <c r="B279" s="91"/>
    </row>
    <row r="280" spans="2:2" x14ac:dyDescent="0.25">
      <c r="B280" s="91"/>
    </row>
    <row r="281" spans="2:2" x14ac:dyDescent="0.25">
      <c r="B281" s="91"/>
    </row>
    <row r="282" spans="2:2" x14ac:dyDescent="0.25">
      <c r="B282" s="91"/>
    </row>
    <row r="283" spans="2:2" x14ac:dyDescent="0.25">
      <c r="B283" s="91"/>
    </row>
    <row r="284" spans="2:2" x14ac:dyDescent="0.25">
      <c r="B284" s="91"/>
    </row>
    <row r="285" spans="2:2" x14ac:dyDescent="0.25">
      <c r="B285" s="91"/>
    </row>
    <row r="286" spans="2:2" x14ac:dyDescent="0.25">
      <c r="B286" s="91"/>
    </row>
    <row r="287" spans="2:2" x14ac:dyDescent="0.25">
      <c r="B287" s="91"/>
    </row>
    <row r="288" spans="2:2" x14ac:dyDescent="0.25">
      <c r="B288" s="91"/>
    </row>
    <row r="289" spans="2:2" x14ac:dyDescent="0.25">
      <c r="B289" s="91"/>
    </row>
    <row r="290" spans="2:2" x14ac:dyDescent="0.25">
      <c r="B290" s="91"/>
    </row>
    <row r="291" spans="2:2" x14ac:dyDescent="0.25">
      <c r="B291" s="91"/>
    </row>
    <row r="292" spans="2:2" x14ac:dyDescent="0.25">
      <c r="B292" s="91"/>
    </row>
    <row r="293" spans="2:2" x14ac:dyDescent="0.25">
      <c r="B293" s="91"/>
    </row>
    <row r="294" spans="2:2" x14ac:dyDescent="0.25">
      <c r="B294" s="91"/>
    </row>
    <row r="295" spans="2:2" x14ac:dyDescent="0.25">
      <c r="B295" s="91"/>
    </row>
    <row r="296" spans="2:2" x14ac:dyDescent="0.25">
      <c r="B296" s="91"/>
    </row>
    <row r="297" spans="2:2" x14ac:dyDescent="0.25">
      <c r="B297" s="91"/>
    </row>
    <row r="298" spans="2:2" x14ac:dyDescent="0.25">
      <c r="B298" s="91"/>
    </row>
    <row r="299" spans="2:2" x14ac:dyDescent="0.25">
      <c r="B299" s="91"/>
    </row>
    <row r="300" spans="2:2" x14ac:dyDescent="0.25">
      <c r="B300" s="91"/>
    </row>
    <row r="301" spans="2:2" x14ac:dyDescent="0.25">
      <c r="B301" s="91"/>
    </row>
    <row r="302" spans="2:2" x14ac:dyDescent="0.25">
      <c r="B302" s="91"/>
    </row>
    <row r="303" spans="2:2" x14ac:dyDescent="0.25">
      <c r="B303" s="91"/>
    </row>
    <row r="304" spans="2:2" x14ac:dyDescent="0.25">
      <c r="B304" s="91"/>
    </row>
    <row r="305" spans="2:2" x14ac:dyDescent="0.25">
      <c r="B305" s="91"/>
    </row>
    <row r="306" spans="2:2" x14ac:dyDescent="0.25">
      <c r="B306" s="91"/>
    </row>
    <row r="307" spans="2:2" x14ac:dyDescent="0.25">
      <c r="B307" s="91"/>
    </row>
    <row r="308" spans="2:2" x14ac:dyDescent="0.25">
      <c r="B308" s="91"/>
    </row>
    <row r="309" spans="2:2" x14ac:dyDescent="0.25">
      <c r="B309" s="91"/>
    </row>
    <row r="310" spans="2:2" x14ac:dyDescent="0.25">
      <c r="B310" s="91"/>
    </row>
    <row r="311" spans="2:2" x14ac:dyDescent="0.25">
      <c r="B311" s="91"/>
    </row>
    <row r="312" spans="2:2" x14ac:dyDescent="0.25">
      <c r="B312" s="91"/>
    </row>
    <row r="313" spans="2:2" x14ac:dyDescent="0.25">
      <c r="B313" s="91"/>
    </row>
    <row r="314" spans="2:2" x14ac:dyDescent="0.25">
      <c r="B314" s="91"/>
    </row>
    <row r="315" spans="2:2" x14ac:dyDescent="0.25">
      <c r="B315" s="91"/>
    </row>
    <row r="316" spans="2:2" x14ac:dyDescent="0.25">
      <c r="B316" s="91"/>
    </row>
    <row r="317" spans="2:2" x14ac:dyDescent="0.25">
      <c r="B317" s="91"/>
    </row>
    <row r="318" spans="2:2" x14ac:dyDescent="0.25">
      <c r="B318" s="91"/>
    </row>
    <row r="319" spans="2:2" x14ac:dyDescent="0.25">
      <c r="B319" s="91"/>
    </row>
    <row r="320" spans="2:2" x14ac:dyDescent="0.25">
      <c r="B320" s="91"/>
    </row>
    <row r="321" spans="2:2" x14ac:dyDescent="0.25">
      <c r="B321" s="91"/>
    </row>
    <row r="322" spans="2:2" x14ac:dyDescent="0.25">
      <c r="B322" s="91"/>
    </row>
    <row r="323" spans="2:2" x14ac:dyDescent="0.25">
      <c r="B323" s="91"/>
    </row>
    <row r="324" spans="2:2" x14ac:dyDescent="0.25">
      <c r="B324" s="91"/>
    </row>
    <row r="325" spans="2:2" x14ac:dyDescent="0.25">
      <c r="B325" s="91"/>
    </row>
    <row r="326" spans="2:2" x14ac:dyDescent="0.25">
      <c r="B326" s="91"/>
    </row>
    <row r="327" spans="2:2" x14ac:dyDescent="0.25">
      <c r="B327" s="91"/>
    </row>
    <row r="328" spans="2:2" x14ac:dyDescent="0.25">
      <c r="B328" s="91"/>
    </row>
    <row r="329" spans="2:2" x14ac:dyDescent="0.25">
      <c r="B329" s="91"/>
    </row>
    <row r="330" spans="2:2" x14ac:dyDescent="0.25">
      <c r="B330" s="91"/>
    </row>
    <row r="331" spans="2:2" x14ac:dyDescent="0.25">
      <c r="B331" s="91"/>
    </row>
    <row r="332" spans="2:2" x14ac:dyDescent="0.25">
      <c r="B332" s="91"/>
    </row>
    <row r="333" spans="2:2" x14ac:dyDescent="0.25">
      <c r="B333" s="91"/>
    </row>
    <row r="334" spans="2:2" x14ac:dyDescent="0.25">
      <c r="B334" s="91"/>
    </row>
    <row r="335" spans="2:2" x14ac:dyDescent="0.25">
      <c r="B335" s="91"/>
    </row>
    <row r="336" spans="2:2" x14ac:dyDescent="0.25">
      <c r="B336" s="91"/>
    </row>
    <row r="337" spans="2:2" x14ac:dyDescent="0.25">
      <c r="B337" s="91"/>
    </row>
    <row r="338" spans="2:2" x14ac:dyDescent="0.25">
      <c r="B338" s="91"/>
    </row>
    <row r="339" spans="2:2" x14ac:dyDescent="0.25">
      <c r="B339" s="91"/>
    </row>
    <row r="340" spans="2:2" x14ac:dyDescent="0.25">
      <c r="B340" s="91"/>
    </row>
    <row r="341" spans="2:2" x14ac:dyDescent="0.25">
      <c r="B341" s="91"/>
    </row>
    <row r="342" spans="2:2" x14ac:dyDescent="0.25">
      <c r="B342" s="91"/>
    </row>
    <row r="343" spans="2:2" x14ac:dyDescent="0.25">
      <c r="B343" s="91"/>
    </row>
    <row r="344" spans="2:2" x14ac:dyDescent="0.25">
      <c r="B344" s="91"/>
    </row>
    <row r="345" spans="2:2" x14ac:dyDescent="0.25">
      <c r="B345" s="91"/>
    </row>
    <row r="346" spans="2:2" x14ac:dyDescent="0.25">
      <c r="B346" s="91"/>
    </row>
    <row r="347" spans="2:2" x14ac:dyDescent="0.25">
      <c r="B347" s="91"/>
    </row>
    <row r="348" spans="2:2" x14ac:dyDescent="0.25">
      <c r="B348" s="91"/>
    </row>
    <row r="349" spans="2:2" x14ac:dyDescent="0.25">
      <c r="B349" s="91"/>
    </row>
    <row r="350" spans="2:2" x14ac:dyDescent="0.25">
      <c r="B350" s="91"/>
    </row>
    <row r="351" spans="2:2" x14ac:dyDescent="0.25">
      <c r="B351" s="91"/>
    </row>
    <row r="352" spans="2:2" x14ac:dyDescent="0.25">
      <c r="B352" s="91"/>
    </row>
    <row r="353" spans="2:2" x14ac:dyDescent="0.25">
      <c r="B353" s="91"/>
    </row>
    <row r="354" spans="2:2" x14ac:dyDescent="0.25">
      <c r="B354" s="91"/>
    </row>
    <row r="355" spans="2:2" x14ac:dyDescent="0.25">
      <c r="B355" s="91"/>
    </row>
    <row r="356" spans="2:2" x14ac:dyDescent="0.25">
      <c r="B356" s="91"/>
    </row>
    <row r="357" spans="2:2" x14ac:dyDescent="0.25">
      <c r="B357" s="91"/>
    </row>
    <row r="358" spans="2:2" x14ac:dyDescent="0.25">
      <c r="B358" s="91"/>
    </row>
    <row r="359" spans="2:2" x14ac:dyDescent="0.25">
      <c r="B359" s="91"/>
    </row>
    <row r="360" spans="2:2" x14ac:dyDescent="0.25">
      <c r="B360" s="91"/>
    </row>
    <row r="361" spans="2:2" x14ac:dyDescent="0.25">
      <c r="B361" s="91"/>
    </row>
    <row r="362" spans="2:2" x14ac:dyDescent="0.25">
      <c r="B362" s="91"/>
    </row>
    <row r="363" spans="2:2" x14ac:dyDescent="0.25">
      <c r="B363" s="91"/>
    </row>
    <row r="364" spans="2:2" x14ac:dyDescent="0.25">
      <c r="B364" s="91"/>
    </row>
    <row r="365" spans="2:2" x14ac:dyDescent="0.25">
      <c r="B365" s="91"/>
    </row>
    <row r="366" spans="2:2" x14ac:dyDescent="0.25">
      <c r="B366" s="91"/>
    </row>
    <row r="367" spans="2:2" x14ac:dyDescent="0.25">
      <c r="B367" s="91"/>
    </row>
    <row r="368" spans="2:2" x14ac:dyDescent="0.25">
      <c r="B368" s="91"/>
    </row>
    <row r="369" spans="2:2" x14ac:dyDescent="0.25">
      <c r="B369" s="91"/>
    </row>
    <row r="370" spans="2:2" x14ac:dyDescent="0.25">
      <c r="B370" s="91"/>
    </row>
    <row r="371" spans="2:2" x14ac:dyDescent="0.25">
      <c r="B371" s="91"/>
    </row>
    <row r="372" spans="2:2" x14ac:dyDescent="0.25">
      <c r="B372" s="91"/>
    </row>
    <row r="373" spans="2:2" x14ac:dyDescent="0.25">
      <c r="B373" s="91"/>
    </row>
    <row r="374" spans="2:2" x14ac:dyDescent="0.25">
      <c r="B374" s="91"/>
    </row>
    <row r="375" spans="2:2" x14ac:dyDescent="0.25">
      <c r="B375" s="91"/>
    </row>
    <row r="376" spans="2:2" x14ac:dyDescent="0.25">
      <c r="B376" s="91"/>
    </row>
    <row r="377" spans="2:2" x14ac:dyDescent="0.25">
      <c r="B377" s="91"/>
    </row>
    <row r="378" spans="2:2" x14ac:dyDescent="0.25">
      <c r="B378" s="91"/>
    </row>
    <row r="379" spans="2:2" x14ac:dyDescent="0.25">
      <c r="B379" s="91"/>
    </row>
    <row r="380" spans="2:2" x14ac:dyDescent="0.25">
      <c r="B380" s="91"/>
    </row>
    <row r="381" spans="2:2" x14ac:dyDescent="0.25">
      <c r="B381" s="91"/>
    </row>
    <row r="382" spans="2:2" x14ac:dyDescent="0.25">
      <c r="B382" s="91"/>
    </row>
    <row r="383" spans="2:2" x14ac:dyDescent="0.25">
      <c r="B383" s="91"/>
    </row>
    <row r="384" spans="2:2" x14ac:dyDescent="0.25">
      <c r="B384" s="91"/>
    </row>
    <row r="385" spans="2:2" x14ac:dyDescent="0.25">
      <c r="B385" s="91"/>
    </row>
    <row r="386" spans="2:2" x14ac:dyDescent="0.25">
      <c r="B386" s="91"/>
    </row>
    <row r="387" spans="2:2" x14ac:dyDescent="0.25">
      <c r="B387" s="91"/>
    </row>
    <row r="388" spans="2:2" x14ac:dyDescent="0.25">
      <c r="B388" s="91"/>
    </row>
    <row r="389" spans="2:2" x14ac:dyDescent="0.25">
      <c r="B389" s="91"/>
    </row>
    <row r="390" spans="2:2" x14ac:dyDescent="0.25">
      <c r="B390" s="91"/>
    </row>
    <row r="391" spans="2:2" x14ac:dyDescent="0.25">
      <c r="B391" s="91"/>
    </row>
    <row r="392" spans="2:2" x14ac:dyDescent="0.25">
      <c r="B392" s="91"/>
    </row>
    <row r="393" spans="2:2" x14ac:dyDescent="0.25">
      <c r="B393" s="91"/>
    </row>
    <row r="394" spans="2:2" x14ac:dyDescent="0.25">
      <c r="B394" s="91"/>
    </row>
    <row r="395" spans="2:2" x14ac:dyDescent="0.25">
      <c r="B395" s="91"/>
    </row>
    <row r="396" spans="2:2" x14ac:dyDescent="0.25">
      <c r="B396" s="91"/>
    </row>
    <row r="397" spans="2:2" x14ac:dyDescent="0.25">
      <c r="B397" s="91"/>
    </row>
    <row r="398" spans="2:2" x14ac:dyDescent="0.25">
      <c r="B398" s="91"/>
    </row>
    <row r="399" spans="2:2" x14ac:dyDescent="0.25">
      <c r="B399" s="91"/>
    </row>
    <row r="400" spans="2:2" x14ac:dyDescent="0.25">
      <c r="B400" s="91"/>
    </row>
    <row r="401" spans="2:2" x14ac:dyDescent="0.25">
      <c r="B401" s="91"/>
    </row>
    <row r="402" spans="2:2" x14ac:dyDescent="0.25">
      <c r="B402" s="91"/>
    </row>
    <row r="403" spans="2:2" x14ac:dyDescent="0.25">
      <c r="B403" s="91"/>
    </row>
    <row r="404" spans="2:2" x14ac:dyDescent="0.25">
      <c r="B404" s="91"/>
    </row>
    <row r="405" spans="2:2" x14ac:dyDescent="0.25">
      <c r="B405" s="91"/>
    </row>
    <row r="406" spans="2:2" x14ac:dyDescent="0.25">
      <c r="B406" s="91"/>
    </row>
    <row r="407" spans="2:2" x14ac:dyDescent="0.25">
      <c r="B407" s="91"/>
    </row>
    <row r="408" spans="2:2" x14ac:dyDescent="0.25">
      <c r="B408" s="91"/>
    </row>
    <row r="409" spans="2:2" x14ac:dyDescent="0.25">
      <c r="B409" s="91"/>
    </row>
    <row r="410" spans="2:2" x14ac:dyDescent="0.25">
      <c r="B410" s="91"/>
    </row>
    <row r="411" spans="2:2" x14ac:dyDescent="0.25">
      <c r="B411" s="91"/>
    </row>
    <row r="412" spans="2:2" x14ac:dyDescent="0.25">
      <c r="B412" s="91"/>
    </row>
    <row r="413" spans="2:2" x14ac:dyDescent="0.25">
      <c r="B413" s="91"/>
    </row>
    <row r="414" spans="2:2" x14ac:dyDescent="0.25">
      <c r="B414" s="91"/>
    </row>
    <row r="415" spans="2:2" x14ac:dyDescent="0.25">
      <c r="B415" s="91"/>
    </row>
    <row r="416" spans="2:2" x14ac:dyDescent="0.25">
      <c r="B416" s="91"/>
    </row>
    <row r="417" spans="2:2" x14ac:dyDescent="0.25">
      <c r="B417" s="91"/>
    </row>
    <row r="418" spans="2:2" x14ac:dyDescent="0.25">
      <c r="B418" s="91"/>
    </row>
    <row r="419" spans="2:2" x14ac:dyDescent="0.25">
      <c r="B419" s="91"/>
    </row>
    <row r="420" spans="2:2" x14ac:dyDescent="0.25">
      <c r="B420" s="91"/>
    </row>
    <row r="421" spans="2:2" x14ac:dyDescent="0.25">
      <c r="B421" s="91"/>
    </row>
    <row r="422" spans="2:2" x14ac:dyDescent="0.25">
      <c r="B422" s="91"/>
    </row>
    <row r="423" spans="2:2" x14ac:dyDescent="0.25">
      <c r="B423" s="91"/>
    </row>
    <row r="424" spans="2:2" x14ac:dyDescent="0.25">
      <c r="B424" s="91"/>
    </row>
    <row r="425" spans="2:2" x14ac:dyDescent="0.25">
      <c r="B425" s="91"/>
    </row>
    <row r="426" spans="2:2" x14ac:dyDescent="0.25">
      <c r="B426" s="91"/>
    </row>
    <row r="427" spans="2:2" x14ac:dyDescent="0.25">
      <c r="B427" s="91"/>
    </row>
    <row r="428" spans="2:2" x14ac:dyDescent="0.25">
      <c r="B428" s="91"/>
    </row>
    <row r="429" spans="2:2" x14ac:dyDescent="0.25">
      <c r="B429" s="91"/>
    </row>
    <row r="430" spans="2:2" x14ac:dyDescent="0.25">
      <c r="B430" s="91"/>
    </row>
    <row r="431" spans="2:2" x14ac:dyDescent="0.25">
      <c r="B431" s="91"/>
    </row>
    <row r="432" spans="2:2" x14ac:dyDescent="0.25">
      <c r="B432" s="91"/>
    </row>
    <row r="433" spans="2:2" x14ac:dyDescent="0.25">
      <c r="B433" s="91"/>
    </row>
    <row r="434" spans="2:2" x14ac:dyDescent="0.25">
      <c r="B434" s="91"/>
    </row>
    <row r="435" spans="2:2" x14ac:dyDescent="0.25">
      <c r="B435" s="91"/>
    </row>
    <row r="436" spans="2:2" x14ac:dyDescent="0.25">
      <c r="B436" s="91"/>
    </row>
    <row r="437" spans="2:2" x14ac:dyDescent="0.25">
      <c r="B437" s="91"/>
    </row>
    <row r="438" spans="2:2" x14ac:dyDescent="0.25">
      <c r="B438" s="91"/>
    </row>
    <row r="439" spans="2:2" x14ac:dyDescent="0.25">
      <c r="B439" s="91"/>
    </row>
    <row r="440" spans="2:2" x14ac:dyDescent="0.25">
      <c r="B440" s="91"/>
    </row>
    <row r="441" spans="2:2" x14ac:dyDescent="0.25">
      <c r="B441" s="91"/>
    </row>
    <row r="442" spans="2:2" x14ac:dyDescent="0.25">
      <c r="B442" s="91"/>
    </row>
    <row r="443" spans="2:2" x14ac:dyDescent="0.25">
      <c r="B443" s="91"/>
    </row>
    <row r="444" spans="2:2" x14ac:dyDescent="0.25">
      <c r="B444" s="91"/>
    </row>
    <row r="445" spans="2:2" x14ac:dyDescent="0.25">
      <c r="B445" s="91"/>
    </row>
    <row r="446" spans="2:2" x14ac:dyDescent="0.25">
      <c r="B446" s="91"/>
    </row>
    <row r="447" spans="2:2" x14ac:dyDescent="0.25">
      <c r="B447" s="91"/>
    </row>
    <row r="448" spans="2:2" x14ac:dyDescent="0.25">
      <c r="B448" s="91"/>
    </row>
    <row r="449" spans="2:2" x14ac:dyDescent="0.25">
      <c r="B449" s="91"/>
    </row>
    <row r="450" spans="2:2" x14ac:dyDescent="0.25">
      <c r="B450" s="91"/>
    </row>
    <row r="451" spans="2:2" x14ac:dyDescent="0.25">
      <c r="B451" s="91"/>
    </row>
    <row r="452" spans="2:2" x14ac:dyDescent="0.25">
      <c r="B452" s="91"/>
    </row>
    <row r="453" spans="2:2" x14ac:dyDescent="0.25">
      <c r="B453" s="91"/>
    </row>
    <row r="454" spans="2:2" x14ac:dyDescent="0.25">
      <c r="B454" s="91"/>
    </row>
    <row r="455" spans="2:2" x14ac:dyDescent="0.25">
      <c r="B455" s="91"/>
    </row>
    <row r="456" spans="2:2" x14ac:dyDescent="0.25">
      <c r="B456" s="91"/>
    </row>
  </sheetData>
  <mergeCells count="30">
    <mergeCell ref="C186:I186"/>
    <mergeCell ref="C188:I188"/>
    <mergeCell ref="C189:I189"/>
    <mergeCell ref="C190:I190"/>
    <mergeCell ref="A97:A113"/>
    <mergeCell ref="A114:A130"/>
    <mergeCell ref="A131:A147"/>
    <mergeCell ref="A148:A163"/>
    <mergeCell ref="A164:A181"/>
    <mergeCell ref="A8:A25"/>
    <mergeCell ref="A26:A43"/>
    <mergeCell ref="A44:A61"/>
    <mergeCell ref="A62:A78"/>
    <mergeCell ref="A80:A96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B1:C3"/>
    <mergeCell ref="E1:I1"/>
    <mergeCell ref="E2:I2"/>
    <mergeCell ref="E3:I3"/>
    <mergeCell ref="A4:F4"/>
    <mergeCell ref="G4:I4"/>
  </mergeCells>
  <pageMargins left="0.78749999999999998" right="0.78749999999999998" top="1.05277777777778" bottom="1.05277777777778" header="0.78749999999999998" footer="0.78749999999999998"/>
  <pageSetup paperSize="9" scale="58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rowBreaks count="2" manualBreakCount="2">
    <brk id="61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Джуна</dc:creator>
  <cp:lastModifiedBy>ADMIN</cp:lastModifiedBy>
  <cp:revision>163</cp:revision>
  <cp:lastPrinted>2025-05-22T13:21:59Z</cp:lastPrinted>
  <dcterms:created xsi:type="dcterms:W3CDTF">2006-09-16T00:00:00Z</dcterms:created>
  <dcterms:modified xsi:type="dcterms:W3CDTF">2025-05-27T12:48:18Z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